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846" lockStructure="1"/>
  <bookViews>
    <workbookView xWindow="480" yWindow="870" windowWidth="14910" windowHeight="7215" tabRatio="659" firstSheet="2" activeTab="2"/>
  </bookViews>
  <sheets>
    <sheet name="Tableau de bord" sheetId="4" state="hidden" r:id="rId1"/>
    <sheet name="Etude Matériel" sheetId="6" state="hidden" r:id="rId2"/>
    <sheet name="Construction de l'itinéraire" sheetId="34" r:id="rId3"/>
    <sheet name="Dates" sheetId="36" state="hidden" r:id="rId4"/>
    <sheet name="Paramètres" sheetId="35" state="hidden" r:id="rId5"/>
    <sheet name="Itinéraire final V0" sheetId="18" state="hidden" r:id="rId6"/>
    <sheet name="Recherche Itinéraires" sheetId="7" state="hidden" r:id="rId7"/>
    <sheet name="Idées itinéraire" sheetId="16" state="hidden" r:id="rId8"/>
    <sheet name="Climats" sheetId="5" state="hidden" r:id="rId9"/>
    <sheet name="Climat Infos Quand Partir" sheetId="3" state="hidden" r:id="rId10"/>
    <sheet name="Ex Multi Destination" sheetId="23" state="hidden" r:id="rId11"/>
  </sheets>
  <definedNames>
    <definedName name="_xlnm._FilterDatabase" localSheetId="9" hidden="1">'Climat Infos Quand Partir'!$A$1:$H$120</definedName>
    <definedName name="_xlnm._FilterDatabase" localSheetId="1" hidden="1">'Etude Matériel'!$A$1:$W$118</definedName>
    <definedName name="_xlnm._FilterDatabase" localSheetId="0" hidden="1">'Tableau de bord'!$A$2:$AG$140</definedName>
  </definedNames>
  <calcPr calcId="145621"/>
</workbook>
</file>

<file path=xl/calcChain.xml><?xml version="1.0" encoding="utf-8"?>
<calcChain xmlns="http://schemas.openxmlformats.org/spreadsheetml/2006/main">
  <c r="C15" i="34" l="1"/>
  <c r="D15" i="34"/>
  <c r="E15" i="34"/>
  <c r="F15" i="34"/>
  <c r="A19" i="34"/>
  <c r="A21" i="34"/>
  <c r="B31" i="34" l="1"/>
  <c r="B32" i="34"/>
  <c r="B33" i="34" s="1"/>
  <c r="B2" i="36"/>
  <c r="D614" i="36"/>
  <c r="D728" i="36"/>
  <c r="D934" i="36"/>
  <c r="D1018" i="36"/>
  <c r="D1208" i="36"/>
  <c r="D1252" i="36"/>
  <c r="D1380" i="36"/>
  <c r="D1464" i="36"/>
  <c r="D1532" i="36"/>
  <c r="D1788" i="36"/>
  <c r="C2" i="36"/>
  <c r="D2" i="36" s="1"/>
  <c r="C6" i="36"/>
  <c r="D6" i="36" s="1"/>
  <c r="E1" i="36"/>
  <c r="F1" i="36"/>
  <c r="B1" i="36"/>
  <c r="C1" i="36" s="1"/>
  <c r="D1" i="36" s="1"/>
  <c r="C8" i="36"/>
  <c r="D8" i="36" s="1"/>
  <c r="C24" i="36"/>
  <c r="C40" i="36"/>
  <c r="C56" i="36"/>
  <c r="D56" i="36" s="1"/>
  <c r="C72" i="36"/>
  <c r="C88" i="36"/>
  <c r="C104" i="36"/>
  <c r="C120" i="36"/>
  <c r="D120" i="36" s="1"/>
  <c r="C136" i="36"/>
  <c r="C152" i="36"/>
  <c r="C168" i="36"/>
  <c r="D168" i="36" s="1"/>
  <c r="C184" i="36"/>
  <c r="C200" i="36"/>
  <c r="C216" i="36"/>
  <c r="C232" i="36"/>
  <c r="D232" i="36" s="1"/>
  <c r="C248" i="36"/>
  <c r="C264" i="36"/>
  <c r="C280" i="36"/>
  <c r="D280" i="36" s="1"/>
  <c r="C296" i="36"/>
  <c r="D296" i="36" s="1"/>
  <c r="C312" i="36"/>
  <c r="C328" i="36"/>
  <c r="C337" i="36"/>
  <c r="C345" i="36"/>
  <c r="D345" i="36" s="1"/>
  <c r="C353" i="36"/>
  <c r="C361" i="36"/>
  <c r="C369" i="36"/>
  <c r="C377" i="36"/>
  <c r="D377" i="36" s="1"/>
  <c r="C383" i="36"/>
  <c r="C387" i="36"/>
  <c r="C391" i="36"/>
  <c r="C395" i="36"/>
  <c r="D395" i="36" s="1"/>
  <c r="C399" i="36"/>
  <c r="D399" i="36" s="1"/>
  <c r="C403" i="36"/>
  <c r="C407" i="36"/>
  <c r="C411" i="36"/>
  <c r="D411" i="36" s="1"/>
  <c r="C415" i="36"/>
  <c r="C419" i="36"/>
  <c r="C423" i="36"/>
  <c r="C427" i="36"/>
  <c r="D427" i="36" s="1"/>
  <c r="C431" i="36"/>
  <c r="C435" i="36"/>
  <c r="C439" i="36"/>
  <c r="C443" i="36"/>
  <c r="D443" i="36" s="1"/>
  <c r="C447" i="36"/>
  <c r="C451" i="36"/>
  <c r="C455" i="36"/>
  <c r="D455" i="36" s="1"/>
  <c r="C459" i="36"/>
  <c r="D459" i="36" s="1"/>
  <c r="C463" i="36"/>
  <c r="C467" i="36"/>
  <c r="C471" i="36"/>
  <c r="C475" i="36"/>
  <c r="D475" i="36" s="1"/>
  <c r="C479" i="36"/>
  <c r="C483" i="36"/>
  <c r="D483" i="36" s="1"/>
  <c r="C487" i="36"/>
  <c r="C491" i="36"/>
  <c r="D491" i="36" s="1"/>
  <c r="C495" i="36"/>
  <c r="C499" i="36"/>
  <c r="C503" i="36"/>
  <c r="C507" i="36"/>
  <c r="D507" i="36" s="1"/>
  <c r="C511" i="36"/>
  <c r="D511" i="36" s="1"/>
  <c r="C515" i="36"/>
  <c r="C519" i="36"/>
  <c r="C523" i="36"/>
  <c r="D523" i="36" s="1"/>
  <c r="C527" i="36"/>
  <c r="C531" i="36"/>
  <c r="C535" i="36"/>
  <c r="C539" i="36"/>
  <c r="D539" i="36" s="1"/>
  <c r="C543" i="36"/>
  <c r="C547" i="36"/>
  <c r="C551" i="36"/>
  <c r="C555" i="36"/>
  <c r="D555" i="36" s="1"/>
  <c r="C559" i="36"/>
  <c r="C563" i="36"/>
  <c r="C567" i="36"/>
  <c r="D567" i="36" s="1"/>
  <c r="C571" i="36"/>
  <c r="D571" i="36" s="1"/>
  <c r="C575" i="36"/>
  <c r="C579" i="36"/>
  <c r="C583" i="36"/>
  <c r="C587" i="36"/>
  <c r="D587" i="36" s="1"/>
  <c r="C591" i="36"/>
  <c r="C595" i="36"/>
  <c r="D595" i="36" s="1"/>
  <c r="C599" i="36"/>
  <c r="C603" i="36"/>
  <c r="D603" i="36" s="1"/>
  <c r="C607" i="36"/>
  <c r="C611" i="36"/>
  <c r="C615" i="36"/>
  <c r="C619" i="36"/>
  <c r="D619" i="36" s="1"/>
  <c r="C623" i="36"/>
  <c r="D623" i="36" s="1"/>
  <c r="C627" i="36"/>
  <c r="C631" i="36"/>
  <c r="C635" i="36"/>
  <c r="D635" i="36" s="1"/>
  <c r="C639" i="36"/>
  <c r="C643" i="36"/>
  <c r="C647" i="36"/>
  <c r="C651" i="36"/>
  <c r="D651" i="36" s="1"/>
  <c r="C655" i="36"/>
  <c r="C659" i="36"/>
  <c r="C663" i="36"/>
  <c r="C667" i="36"/>
  <c r="D667" i="36" s="1"/>
  <c r="C671" i="36"/>
  <c r="C675" i="36"/>
  <c r="C679" i="36"/>
  <c r="D679" i="36" s="1"/>
  <c r="C683" i="36"/>
  <c r="D683" i="36" s="1"/>
  <c r="C687" i="36"/>
  <c r="C691" i="36"/>
  <c r="C695" i="36"/>
  <c r="C699" i="36"/>
  <c r="D699" i="36" s="1"/>
  <c r="C703" i="36"/>
  <c r="C707" i="36"/>
  <c r="D707" i="36" s="1"/>
  <c r="C711" i="36"/>
  <c r="C715" i="36"/>
  <c r="D715" i="36" s="1"/>
  <c r="C719" i="36"/>
  <c r="C723" i="36"/>
  <c r="C727" i="36"/>
  <c r="C731" i="36"/>
  <c r="D731" i="36" s="1"/>
  <c r="C735" i="36"/>
  <c r="D735" i="36" s="1"/>
  <c r="C739" i="36"/>
  <c r="C743" i="36"/>
  <c r="C747" i="36"/>
  <c r="D747" i="36" s="1"/>
  <c r="C751" i="36"/>
  <c r="C755" i="36"/>
  <c r="C759" i="36"/>
  <c r="C763" i="36"/>
  <c r="D763" i="36" s="1"/>
  <c r="C767" i="36"/>
  <c r="C771" i="36"/>
  <c r="C775" i="36"/>
  <c r="C779" i="36"/>
  <c r="D779" i="36" s="1"/>
  <c r="C783" i="36"/>
  <c r="C787" i="36"/>
  <c r="C791" i="36"/>
  <c r="D791" i="36" s="1"/>
  <c r="C795" i="36"/>
  <c r="D795" i="36" s="1"/>
  <c r="C799" i="36"/>
  <c r="C803" i="36"/>
  <c r="C807" i="36"/>
  <c r="C811" i="36"/>
  <c r="D811" i="36" s="1"/>
  <c r="C815" i="36"/>
  <c r="C819" i="36"/>
  <c r="D819" i="36" s="1"/>
  <c r="C823" i="36"/>
  <c r="C827" i="36"/>
  <c r="D827" i="36" s="1"/>
  <c r="C831" i="36"/>
  <c r="C835" i="36"/>
  <c r="C839" i="36"/>
  <c r="C843" i="36"/>
  <c r="D843" i="36" s="1"/>
  <c r="C847" i="36"/>
  <c r="D847" i="36" s="1"/>
  <c r="C851" i="36"/>
  <c r="C855" i="36"/>
  <c r="C859" i="36"/>
  <c r="D859" i="36" s="1"/>
  <c r="C863" i="36"/>
  <c r="C867" i="36"/>
  <c r="C871" i="36"/>
  <c r="C875" i="36"/>
  <c r="D875" i="36" s="1"/>
  <c r="C879" i="36"/>
  <c r="C883" i="36"/>
  <c r="C887" i="36"/>
  <c r="C891" i="36"/>
  <c r="D891" i="36" s="1"/>
  <c r="C895" i="36"/>
  <c r="C899" i="36"/>
  <c r="C903" i="36"/>
  <c r="D903" i="36" s="1"/>
  <c r="C907" i="36"/>
  <c r="D907" i="36" s="1"/>
  <c r="C911" i="36"/>
  <c r="C915" i="36"/>
  <c r="C919" i="36"/>
  <c r="C923" i="36"/>
  <c r="D923" i="36" s="1"/>
  <c r="C927" i="36"/>
  <c r="C931" i="36"/>
  <c r="D931" i="36" s="1"/>
  <c r="C935" i="36"/>
  <c r="C939" i="36"/>
  <c r="D939" i="36" s="1"/>
  <c r="C943" i="36"/>
  <c r="C947" i="36"/>
  <c r="C951" i="36"/>
  <c r="C955" i="36"/>
  <c r="D955" i="36" s="1"/>
  <c r="C959" i="36"/>
  <c r="D959" i="36" s="1"/>
  <c r="C963" i="36"/>
  <c r="C967" i="36"/>
  <c r="C971" i="36"/>
  <c r="D971" i="36" s="1"/>
  <c r="C975" i="36"/>
  <c r="C979" i="36"/>
  <c r="C983" i="36"/>
  <c r="C987" i="36"/>
  <c r="D987" i="36" s="1"/>
  <c r="C991" i="36"/>
  <c r="C995" i="36"/>
  <c r="C999" i="36"/>
  <c r="C1003" i="36"/>
  <c r="D1003" i="36" s="1"/>
  <c r="C1007" i="36"/>
  <c r="C1011" i="36"/>
  <c r="C1015" i="36"/>
  <c r="D1015" i="36" s="1"/>
  <c r="C1019" i="36"/>
  <c r="D1019" i="36" s="1"/>
  <c r="C1023" i="36"/>
  <c r="C1027" i="36"/>
  <c r="C1031" i="36"/>
  <c r="C1035" i="36"/>
  <c r="D1035" i="36" s="1"/>
  <c r="C1039" i="36"/>
  <c r="C1043" i="36"/>
  <c r="D1043" i="36" s="1"/>
  <c r="C1047" i="36"/>
  <c r="C1051" i="36"/>
  <c r="D1051" i="36" s="1"/>
  <c r="C1055" i="36"/>
  <c r="C1059" i="36"/>
  <c r="C1063" i="36"/>
  <c r="C1067" i="36"/>
  <c r="D1067" i="36" s="1"/>
  <c r="C1071" i="36"/>
  <c r="D1071" i="36" s="1"/>
  <c r="C1075" i="36"/>
  <c r="C1079" i="36"/>
  <c r="C1083" i="36"/>
  <c r="D1083" i="36" s="1"/>
  <c r="C1087" i="36"/>
  <c r="C1091" i="36"/>
  <c r="C1095" i="36"/>
  <c r="C1099" i="36"/>
  <c r="D1099" i="36" s="1"/>
  <c r="C1103" i="36"/>
  <c r="C1107" i="36"/>
  <c r="C1111" i="36"/>
  <c r="C1115" i="36"/>
  <c r="D1115" i="36" s="1"/>
  <c r="C1119" i="36"/>
  <c r="C1123" i="36"/>
  <c r="C1127" i="36"/>
  <c r="D1127" i="36" s="1"/>
  <c r="C1131" i="36"/>
  <c r="D1131" i="36" s="1"/>
  <c r="C1135" i="36"/>
  <c r="C1139" i="36"/>
  <c r="C1143" i="36"/>
  <c r="C1147" i="36"/>
  <c r="D1147" i="36" s="1"/>
  <c r="C1151" i="36"/>
  <c r="C1155" i="36"/>
  <c r="D1155" i="36" s="1"/>
  <c r="C1159" i="36"/>
  <c r="C1163" i="36"/>
  <c r="D1163" i="36" s="1"/>
  <c r="C1167" i="36"/>
  <c r="C1171" i="36"/>
  <c r="C1175" i="36"/>
  <c r="C1179" i="36"/>
  <c r="D1179" i="36" s="1"/>
  <c r="C1183" i="36"/>
  <c r="D1183" i="36" s="1"/>
  <c r="C1187" i="36"/>
  <c r="C1191" i="36"/>
  <c r="C1195" i="36"/>
  <c r="D1195" i="36" s="1"/>
  <c r="C1199" i="36"/>
  <c r="C1203" i="36"/>
  <c r="C1207" i="36"/>
  <c r="C1211" i="36"/>
  <c r="D1211" i="36" s="1"/>
  <c r="C1215" i="36"/>
  <c r="C1219" i="36"/>
  <c r="C1223" i="36"/>
  <c r="C1227" i="36"/>
  <c r="D1227" i="36" s="1"/>
  <c r="C1231" i="36"/>
  <c r="C1235" i="36"/>
  <c r="C1239" i="36"/>
  <c r="D1239" i="36" s="1"/>
  <c r="C1243" i="36"/>
  <c r="D1243" i="36" s="1"/>
  <c r="C1247" i="36"/>
  <c r="C1251" i="36"/>
  <c r="C1255" i="36"/>
  <c r="C1259" i="36"/>
  <c r="D1259" i="36" s="1"/>
  <c r="C1263" i="36"/>
  <c r="C1267" i="36"/>
  <c r="D1267" i="36" s="1"/>
  <c r="C1271" i="36"/>
  <c r="C1275" i="36"/>
  <c r="D1275" i="36" s="1"/>
  <c r="C1279" i="36"/>
  <c r="C1283" i="36"/>
  <c r="C1287" i="36"/>
  <c r="C1291" i="36"/>
  <c r="D1291" i="36" s="1"/>
  <c r="C1295" i="36"/>
  <c r="D1295" i="36" s="1"/>
  <c r="C1299" i="36"/>
  <c r="C1303" i="36"/>
  <c r="C1307" i="36"/>
  <c r="D1307" i="36" s="1"/>
  <c r="C1311" i="36"/>
  <c r="C1315" i="36"/>
  <c r="C1319" i="36"/>
  <c r="C1323" i="36"/>
  <c r="D1323" i="36" s="1"/>
  <c r="C1327" i="36"/>
  <c r="C1331" i="36"/>
  <c r="C1335" i="36"/>
  <c r="C1339" i="36"/>
  <c r="D1339" i="36" s="1"/>
  <c r="C1343" i="36"/>
  <c r="C1347" i="36"/>
  <c r="C1351" i="36"/>
  <c r="D1351" i="36" s="1"/>
  <c r="C1355" i="36"/>
  <c r="D1355" i="36" s="1"/>
  <c r="C1359" i="36"/>
  <c r="C1363" i="36"/>
  <c r="C1367" i="36"/>
  <c r="C1371" i="36"/>
  <c r="D1371" i="36" s="1"/>
  <c r="C1375" i="36"/>
  <c r="C1379" i="36"/>
  <c r="D1379" i="36" s="1"/>
  <c r="C1383" i="36"/>
  <c r="C1387" i="36"/>
  <c r="D1387" i="36" s="1"/>
  <c r="C1391" i="36"/>
  <c r="C1395" i="36"/>
  <c r="C1399" i="36"/>
  <c r="C1403" i="36"/>
  <c r="C1407" i="36"/>
  <c r="D1407" i="36" s="1"/>
  <c r="C1411" i="36"/>
  <c r="C1415" i="36"/>
  <c r="C1419" i="36"/>
  <c r="C1423" i="36"/>
  <c r="C1427" i="36"/>
  <c r="C1431" i="36"/>
  <c r="C1435" i="36"/>
  <c r="D1435" i="36" s="1"/>
  <c r="C1439" i="36"/>
  <c r="C1443" i="36"/>
  <c r="C1447" i="36"/>
  <c r="C1451" i="36"/>
  <c r="C1455" i="36"/>
  <c r="C1459" i="36"/>
  <c r="C1463" i="36"/>
  <c r="D1463" i="36" s="1"/>
  <c r="C1467" i="36"/>
  <c r="C1471" i="36"/>
  <c r="C1475" i="36"/>
  <c r="C1479" i="36"/>
  <c r="C1483" i="36"/>
  <c r="C1487" i="36"/>
  <c r="C1491" i="36"/>
  <c r="D1491" i="36" s="1"/>
  <c r="C1495" i="36"/>
  <c r="C1499" i="36"/>
  <c r="C1503" i="36"/>
  <c r="C1507" i="36"/>
  <c r="C1511" i="36"/>
  <c r="C1515" i="36"/>
  <c r="C1519" i="36"/>
  <c r="D1519" i="36" s="1"/>
  <c r="C1523" i="36"/>
  <c r="C1527" i="36"/>
  <c r="C1531" i="36"/>
  <c r="C1535" i="36"/>
  <c r="C1539" i="36"/>
  <c r="C1543" i="36"/>
  <c r="C1547" i="36"/>
  <c r="D1547" i="36" s="1"/>
  <c r="C1551" i="36"/>
  <c r="C1555" i="36"/>
  <c r="C1559" i="36"/>
  <c r="C1563" i="36"/>
  <c r="C1567" i="36"/>
  <c r="C1571" i="36"/>
  <c r="C1575" i="36"/>
  <c r="D1575" i="36" s="1"/>
  <c r="C1579" i="36"/>
  <c r="C1583" i="36"/>
  <c r="C1587" i="36"/>
  <c r="C1591" i="36"/>
  <c r="C1595" i="36"/>
  <c r="C1599" i="36"/>
  <c r="C1603" i="36"/>
  <c r="D1603" i="36" s="1"/>
  <c r="C1607" i="36"/>
  <c r="C1611" i="36"/>
  <c r="C1615" i="36"/>
  <c r="C1619" i="36"/>
  <c r="C1623" i="36"/>
  <c r="C1627" i="36"/>
  <c r="C1631" i="36"/>
  <c r="D1631" i="36" s="1"/>
  <c r="C1635" i="36"/>
  <c r="C1639" i="36"/>
  <c r="C1643" i="36"/>
  <c r="C1647" i="36"/>
  <c r="C1651" i="36"/>
  <c r="C1655" i="36"/>
  <c r="C1659" i="36"/>
  <c r="D1659" i="36" s="1"/>
  <c r="C1663" i="36"/>
  <c r="C1667" i="36"/>
  <c r="C1671" i="36"/>
  <c r="C1675" i="36"/>
  <c r="C1679" i="36"/>
  <c r="C1683" i="36"/>
  <c r="C1687" i="36"/>
  <c r="D1687" i="36" s="1"/>
  <c r="C1691" i="36"/>
  <c r="C1695" i="36"/>
  <c r="C1699" i="36"/>
  <c r="C1703" i="36"/>
  <c r="C1707" i="36"/>
  <c r="C1711" i="36"/>
  <c r="C1715" i="36"/>
  <c r="D1715" i="36" s="1"/>
  <c r="C1719" i="36"/>
  <c r="C1723" i="36"/>
  <c r="C1727" i="36"/>
  <c r="C1731" i="36"/>
  <c r="C1735" i="36"/>
  <c r="C1739" i="36"/>
  <c r="C1743" i="36"/>
  <c r="D1743" i="36" s="1"/>
  <c r="C1747" i="36"/>
  <c r="C1751" i="36"/>
  <c r="C1755" i="36"/>
  <c r="C1759" i="36"/>
  <c r="C1763" i="36"/>
  <c r="C1767" i="36"/>
  <c r="C1771" i="36"/>
  <c r="D1771" i="36" s="1"/>
  <c r="C1775" i="36"/>
  <c r="C1779" i="36"/>
  <c r="C1783" i="36"/>
  <c r="C1787" i="36"/>
  <c r="C1791" i="36"/>
  <c r="C1795" i="36"/>
  <c r="C1799" i="36"/>
  <c r="D1799" i="36" s="1"/>
  <c r="C1803" i="36"/>
  <c r="C1807" i="36"/>
  <c r="C1811" i="36"/>
  <c r="C1815" i="36"/>
  <c r="C1819" i="36"/>
  <c r="C1823" i="36"/>
  <c r="C1827" i="36"/>
  <c r="D1827" i="36" s="1"/>
  <c r="B3" i="36"/>
  <c r="C3" i="36" s="1"/>
  <c r="D3" i="36" s="1"/>
  <c r="B4" i="36"/>
  <c r="C4" i="36" s="1"/>
  <c r="D4" i="36" s="1"/>
  <c r="B5" i="36"/>
  <c r="C5" i="36" s="1"/>
  <c r="B6" i="36"/>
  <c r="B7" i="36"/>
  <c r="C7" i="36" s="1"/>
  <c r="D7" i="36" s="1"/>
  <c r="B8" i="36"/>
  <c r="B9" i="36"/>
  <c r="C9" i="36" s="1"/>
  <c r="B10" i="36"/>
  <c r="C10" i="36" s="1"/>
  <c r="D10" i="36" s="1"/>
  <c r="B11" i="36"/>
  <c r="B12" i="36"/>
  <c r="B13" i="36"/>
  <c r="C13" i="36" s="1"/>
  <c r="B14" i="36"/>
  <c r="C14" i="36" s="1"/>
  <c r="D14" i="36" s="1"/>
  <c r="B15" i="36"/>
  <c r="C15" i="36" s="1"/>
  <c r="B16" i="36"/>
  <c r="B17" i="36"/>
  <c r="C17" i="36" s="1"/>
  <c r="B18" i="36"/>
  <c r="C18" i="36" s="1"/>
  <c r="B19" i="36"/>
  <c r="B20" i="36"/>
  <c r="B21" i="36"/>
  <c r="C21" i="36" s="1"/>
  <c r="D21" i="36" s="1"/>
  <c r="B22" i="36"/>
  <c r="C22" i="36" s="1"/>
  <c r="D22" i="36" s="1"/>
  <c r="B23" i="36"/>
  <c r="C23" i="36" s="1"/>
  <c r="B24" i="36"/>
  <c r="B25" i="36"/>
  <c r="C25" i="36" s="1"/>
  <c r="B26" i="36"/>
  <c r="C26" i="36" s="1"/>
  <c r="D26" i="36" s="1"/>
  <c r="B27" i="36"/>
  <c r="B28" i="36"/>
  <c r="B29" i="36"/>
  <c r="C29" i="36" s="1"/>
  <c r="B30" i="36"/>
  <c r="C30" i="36" s="1"/>
  <c r="B31" i="36"/>
  <c r="C31" i="36" s="1"/>
  <c r="B32" i="36"/>
  <c r="B33" i="36"/>
  <c r="C33" i="36" s="1"/>
  <c r="B34" i="36"/>
  <c r="C34" i="36" s="1"/>
  <c r="B35" i="36"/>
  <c r="B36" i="36"/>
  <c r="B37" i="36"/>
  <c r="C37" i="36" s="1"/>
  <c r="B38" i="36"/>
  <c r="C38" i="36" s="1"/>
  <c r="B39" i="36"/>
  <c r="C39" i="36" s="1"/>
  <c r="B40" i="36"/>
  <c r="B41" i="36"/>
  <c r="C41" i="36" s="1"/>
  <c r="B42" i="36"/>
  <c r="C42" i="36" s="1"/>
  <c r="D42" i="36" s="1"/>
  <c r="B43" i="36"/>
  <c r="B44" i="36"/>
  <c r="B45" i="36"/>
  <c r="C45" i="36" s="1"/>
  <c r="B46" i="36"/>
  <c r="C46" i="36" s="1"/>
  <c r="B47" i="36"/>
  <c r="C47" i="36" s="1"/>
  <c r="B48" i="36"/>
  <c r="B49" i="36"/>
  <c r="C49" i="36" s="1"/>
  <c r="D49" i="36" s="1"/>
  <c r="B50" i="36"/>
  <c r="C50" i="36" s="1"/>
  <c r="D50" i="36" s="1"/>
  <c r="B51" i="36"/>
  <c r="B52" i="36"/>
  <c r="B53" i="36"/>
  <c r="C53" i="36" s="1"/>
  <c r="B54" i="36"/>
  <c r="C54" i="36" s="1"/>
  <c r="B55" i="36"/>
  <c r="C55" i="36" s="1"/>
  <c r="B56" i="36"/>
  <c r="B57" i="36"/>
  <c r="C57" i="36" s="1"/>
  <c r="B58" i="36"/>
  <c r="C58" i="36" s="1"/>
  <c r="D58" i="36" s="1"/>
  <c r="B59" i="36"/>
  <c r="B60" i="36"/>
  <c r="B61" i="36"/>
  <c r="C61" i="36" s="1"/>
  <c r="B62" i="36"/>
  <c r="C62" i="36" s="1"/>
  <c r="B63" i="36"/>
  <c r="C63" i="36" s="1"/>
  <c r="D63" i="36" s="1"/>
  <c r="B64" i="36"/>
  <c r="B65" i="36"/>
  <c r="C65" i="36" s="1"/>
  <c r="B66" i="36"/>
  <c r="C66" i="36" s="1"/>
  <c r="B67" i="36"/>
  <c r="B68" i="36"/>
  <c r="B69" i="36"/>
  <c r="C69" i="36" s="1"/>
  <c r="B70" i="36"/>
  <c r="C70" i="36" s="1"/>
  <c r="D70" i="36" s="1"/>
  <c r="B71" i="36"/>
  <c r="C71" i="36" s="1"/>
  <c r="B72" i="36"/>
  <c r="B73" i="36"/>
  <c r="C73" i="36" s="1"/>
  <c r="B74" i="36"/>
  <c r="C74" i="36" s="1"/>
  <c r="D74" i="36" s="1"/>
  <c r="B75" i="36"/>
  <c r="B76" i="36"/>
  <c r="B77" i="36"/>
  <c r="C77" i="36" s="1"/>
  <c r="D77" i="36" s="1"/>
  <c r="B78" i="36"/>
  <c r="C78" i="36" s="1"/>
  <c r="D78" i="36" s="1"/>
  <c r="B79" i="36"/>
  <c r="C79" i="36" s="1"/>
  <c r="B80" i="36"/>
  <c r="B81" i="36"/>
  <c r="C81" i="36" s="1"/>
  <c r="B82" i="36"/>
  <c r="C82" i="36" s="1"/>
  <c r="B83" i="36"/>
  <c r="B84" i="36"/>
  <c r="B85" i="36"/>
  <c r="C85" i="36" s="1"/>
  <c r="B86" i="36"/>
  <c r="C86" i="36" s="1"/>
  <c r="B87" i="36"/>
  <c r="C87" i="36" s="1"/>
  <c r="B88" i="36"/>
  <c r="B89" i="36"/>
  <c r="C89" i="36" s="1"/>
  <c r="B90" i="36"/>
  <c r="C90" i="36" s="1"/>
  <c r="B91" i="36"/>
  <c r="B92" i="36"/>
  <c r="B93" i="36"/>
  <c r="C93" i="36" s="1"/>
  <c r="B94" i="36"/>
  <c r="C94" i="36" s="1"/>
  <c r="B95" i="36"/>
  <c r="C95" i="36" s="1"/>
  <c r="B96" i="36"/>
  <c r="B97" i="36"/>
  <c r="C97" i="36" s="1"/>
  <c r="B98" i="36"/>
  <c r="C98" i="36" s="1"/>
  <c r="D98" i="36" s="1"/>
  <c r="B99" i="36"/>
  <c r="B100" i="36"/>
  <c r="B101" i="36"/>
  <c r="C101" i="36" s="1"/>
  <c r="B102" i="36"/>
  <c r="C102" i="36" s="1"/>
  <c r="B103" i="36"/>
  <c r="C103" i="36" s="1"/>
  <c r="B104" i="36"/>
  <c r="B105" i="36"/>
  <c r="C105" i="36" s="1"/>
  <c r="D105" i="36" s="1"/>
  <c r="B106" i="36"/>
  <c r="C106" i="36" s="1"/>
  <c r="D106" i="36" s="1"/>
  <c r="B107" i="36"/>
  <c r="B108" i="36"/>
  <c r="B109" i="36"/>
  <c r="C109" i="36" s="1"/>
  <c r="B110" i="36"/>
  <c r="C110" i="36" s="1"/>
  <c r="B111" i="36"/>
  <c r="C111" i="36" s="1"/>
  <c r="B112" i="36"/>
  <c r="B113" i="36"/>
  <c r="C113" i="36" s="1"/>
  <c r="B114" i="36"/>
  <c r="C114" i="36" s="1"/>
  <c r="B115" i="36"/>
  <c r="B116" i="36"/>
  <c r="B117" i="36"/>
  <c r="C117" i="36" s="1"/>
  <c r="B118" i="36"/>
  <c r="C118" i="36" s="1"/>
  <c r="B119" i="36"/>
  <c r="C119" i="36" s="1"/>
  <c r="D119" i="36" s="1"/>
  <c r="B120" i="36"/>
  <c r="B121" i="36"/>
  <c r="C121" i="36" s="1"/>
  <c r="B122" i="36"/>
  <c r="C122" i="36" s="1"/>
  <c r="D122" i="36" s="1"/>
  <c r="B123" i="36"/>
  <c r="B124" i="36"/>
  <c r="B125" i="36"/>
  <c r="C125" i="36" s="1"/>
  <c r="B126" i="36"/>
  <c r="C126" i="36" s="1"/>
  <c r="D126" i="36" s="1"/>
  <c r="B127" i="36"/>
  <c r="C127" i="36" s="1"/>
  <c r="B128" i="36"/>
  <c r="B129" i="36"/>
  <c r="C129" i="36" s="1"/>
  <c r="B130" i="36"/>
  <c r="C130" i="36" s="1"/>
  <c r="B131" i="36"/>
  <c r="B132" i="36"/>
  <c r="B133" i="36"/>
  <c r="C133" i="36" s="1"/>
  <c r="D133" i="36" s="1"/>
  <c r="B134" i="36"/>
  <c r="C134" i="36" s="1"/>
  <c r="D134" i="36" s="1"/>
  <c r="B135" i="36"/>
  <c r="C135" i="36" s="1"/>
  <c r="B136" i="36"/>
  <c r="B137" i="36"/>
  <c r="C137" i="36" s="1"/>
  <c r="B138" i="36"/>
  <c r="C138" i="36" s="1"/>
  <c r="D138" i="36" s="1"/>
  <c r="B139" i="36"/>
  <c r="B140" i="36"/>
  <c r="B141" i="36"/>
  <c r="C141" i="36" s="1"/>
  <c r="B142" i="36"/>
  <c r="C142" i="36" s="1"/>
  <c r="B143" i="36"/>
  <c r="C143" i="36" s="1"/>
  <c r="B144" i="36"/>
  <c r="B145" i="36"/>
  <c r="C145" i="36" s="1"/>
  <c r="B146" i="36"/>
  <c r="C146" i="36" s="1"/>
  <c r="B147" i="36"/>
  <c r="B148" i="36"/>
  <c r="B149" i="36"/>
  <c r="C149" i="36" s="1"/>
  <c r="B150" i="36"/>
  <c r="C150" i="36" s="1"/>
  <c r="B151" i="36"/>
  <c r="C151" i="36" s="1"/>
  <c r="B152" i="36"/>
  <c r="B153" i="36"/>
  <c r="C153" i="36" s="1"/>
  <c r="B154" i="36"/>
  <c r="C154" i="36" s="1"/>
  <c r="D154" i="36" s="1"/>
  <c r="B155" i="36"/>
  <c r="B156" i="36"/>
  <c r="B157" i="36"/>
  <c r="C157" i="36" s="1"/>
  <c r="B158" i="36"/>
  <c r="C158" i="36" s="1"/>
  <c r="B159" i="36"/>
  <c r="C159" i="36" s="1"/>
  <c r="B160" i="36"/>
  <c r="B161" i="36"/>
  <c r="C161" i="36" s="1"/>
  <c r="D161" i="36" s="1"/>
  <c r="B162" i="36"/>
  <c r="C162" i="36" s="1"/>
  <c r="D162" i="36" s="1"/>
  <c r="B163" i="36"/>
  <c r="B164" i="36"/>
  <c r="B165" i="36"/>
  <c r="C165" i="36" s="1"/>
  <c r="B166" i="36"/>
  <c r="C166" i="36" s="1"/>
  <c r="B167" i="36"/>
  <c r="C167" i="36" s="1"/>
  <c r="B168" i="36"/>
  <c r="B169" i="36"/>
  <c r="C169" i="36" s="1"/>
  <c r="B170" i="36"/>
  <c r="C170" i="36" s="1"/>
  <c r="B171" i="36"/>
  <c r="B172" i="36"/>
  <c r="B173" i="36"/>
  <c r="C173" i="36" s="1"/>
  <c r="B174" i="36"/>
  <c r="C174" i="36" s="1"/>
  <c r="B175" i="36"/>
  <c r="C175" i="36" s="1"/>
  <c r="D175" i="36" s="1"/>
  <c r="B176" i="36"/>
  <c r="B177" i="36"/>
  <c r="C177" i="36" s="1"/>
  <c r="B178" i="36"/>
  <c r="C178" i="36" s="1"/>
  <c r="B179" i="36"/>
  <c r="B180" i="36"/>
  <c r="B181" i="36"/>
  <c r="C181" i="36" s="1"/>
  <c r="B182" i="36"/>
  <c r="C182" i="36" s="1"/>
  <c r="D182" i="36" s="1"/>
  <c r="B183" i="36"/>
  <c r="C183" i="36" s="1"/>
  <c r="B184" i="36"/>
  <c r="B185" i="36"/>
  <c r="C185" i="36" s="1"/>
  <c r="B186" i="36"/>
  <c r="C186" i="36" s="1"/>
  <c r="D186" i="36" s="1"/>
  <c r="B187" i="36"/>
  <c r="B188" i="36"/>
  <c r="B189" i="36"/>
  <c r="C189" i="36" s="1"/>
  <c r="D189" i="36" s="1"/>
  <c r="B190" i="36"/>
  <c r="C190" i="36" s="1"/>
  <c r="D190" i="36" s="1"/>
  <c r="B191" i="36"/>
  <c r="C191" i="36" s="1"/>
  <c r="B192" i="36"/>
  <c r="B193" i="36"/>
  <c r="C193" i="36" s="1"/>
  <c r="B194" i="36"/>
  <c r="C194" i="36" s="1"/>
  <c r="B195" i="36"/>
  <c r="B196" i="36"/>
  <c r="B197" i="36"/>
  <c r="C197" i="36" s="1"/>
  <c r="B198" i="36"/>
  <c r="C198" i="36" s="1"/>
  <c r="B199" i="36"/>
  <c r="C199" i="36" s="1"/>
  <c r="B200" i="36"/>
  <c r="B201" i="36"/>
  <c r="C201" i="36" s="1"/>
  <c r="B202" i="36"/>
  <c r="C202" i="36" s="1"/>
  <c r="B203" i="36"/>
  <c r="B204" i="36"/>
  <c r="B205" i="36"/>
  <c r="C205" i="36" s="1"/>
  <c r="B206" i="36"/>
  <c r="C206" i="36" s="1"/>
  <c r="B207" i="36"/>
  <c r="C207" i="36" s="1"/>
  <c r="B208" i="36"/>
  <c r="B209" i="36"/>
  <c r="C209" i="36" s="1"/>
  <c r="B210" i="36"/>
  <c r="C210" i="36" s="1"/>
  <c r="D210" i="36" s="1"/>
  <c r="B211" i="36"/>
  <c r="B212" i="36"/>
  <c r="B213" i="36"/>
  <c r="C213" i="36" s="1"/>
  <c r="B214" i="36"/>
  <c r="C214" i="36" s="1"/>
  <c r="B215" i="36"/>
  <c r="C215" i="36" s="1"/>
  <c r="B216" i="36"/>
  <c r="B217" i="36"/>
  <c r="C217" i="36" s="1"/>
  <c r="D217" i="36" s="1"/>
  <c r="B218" i="36"/>
  <c r="C218" i="36" s="1"/>
  <c r="D218" i="36" s="1"/>
  <c r="B219" i="36"/>
  <c r="B220" i="36"/>
  <c r="B221" i="36"/>
  <c r="C221" i="36" s="1"/>
  <c r="B222" i="36"/>
  <c r="C222" i="36" s="1"/>
  <c r="B223" i="36"/>
  <c r="C223" i="36" s="1"/>
  <c r="B224" i="36"/>
  <c r="B225" i="36"/>
  <c r="C225" i="36" s="1"/>
  <c r="B226" i="36"/>
  <c r="C226" i="36" s="1"/>
  <c r="B227" i="36"/>
  <c r="B228" i="36"/>
  <c r="B229" i="36"/>
  <c r="C229" i="36" s="1"/>
  <c r="B230" i="36"/>
  <c r="C230" i="36" s="1"/>
  <c r="B231" i="36"/>
  <c r="C231" i="36" s="1"/>
  <c r="D231" i="36" s="1"/>
  <c r="B232" i="36"/>
  <c r="B233" i="36"/>
  <c r="C233" i="36" s="1"/>
  <c r="B234" i="36"/>
  <c r="C234" i="36" s="1"/>
  <c r="B235" i="36"/>
  <c r="B236" i="36"/>
  <c r="B237" i="36"/>
  <c r="C237" i="36" s="1"/>
  <c r="B238" i="36"/>
  <c r="C238" i="36" s="1"/>
  <c r="D238" i="36" s="1"/>
  <c r="B239" i="36"/>
  <c r="C239" i="36" s="1"/>
  <c r="B240" i="36"/>
  <c r="B241" i="36"/>
  <c r="C241" i="36" s="1"/>
  <c r="B242" i="36"/>
  <c r="C242" i="36" s="1"/>
  <c r="B243" i="36"/>
  <c r="B244" i="36"/>
  <c r="B245" i="36"/>
  <c r="C245" i="36" s="1"/>
  <c r="D245" i="36" s="1"/>
  <c r="B246" i="36"/>
  <c r="C246" i="36" s="1"/>
  <c r="D246" i="36" s="1"/>
  <c r="B247" i="36"/>
  <c r="C247" i="36" s="1"/>
  <c r="B248" i="36"/>
  <c r="B249" i="36"/>
  <c r="C249" i="36" s="1"/>
  <c r="B250" i="36"/>
  <c r="C250" i="36" s="1"/>
  <c r="D250" i="36" s="1"/>
  <c r="B251" i="36"/>
  <c r="B252" i="36"/>
  <c r="B253" i="36"/>
  <c r="C253" i="36" s="1"/>
  <c r="B254" i="36"/>
  <c r="C254" i="36" s="1"/>
  <c r="B255" i="36"/>
  <c r="C255" i="36" s="1"/>
  <c r="B256" i="36"/>
  <c r="B257" i="36"/>
  <c r="C257" i="36" s="1"/>
  <c r="B258" i="36"/>
  <c r="C258" i="36" s="1"/>
  <c r="B259" i="36"/>
  <c r="B260" i="36"/>
  <c r="B261" i="36"/>
  <c r="C261" i="36" s="1"/>
  <c r="B262" i="36"/>
  <c r="C262" i="36" s="1"/>
  <c r="B263" i="36"/>
  <c r="C263" i="36" s="1"/>
  <c r="B264" i="36"/>
  <c r="B265" i="36"/>
  <c r="C265" i="36" s="1"/>
  <c r="B266" i="36"/>
  <c r="C266" i="36" s="1"/>
  <c r="D266" i="36" s="1"/>
  <c r="B267" i="36"/>
  <c r="B268" i="36"/>
  <c r="B269" i="36"/>
  <c r="C269" i="36" s="1"/>
  <c r="B270" i="36"/>
  <c r="C270" i="36" s="1"/>
  <c r="B271" i="36"/>
  <c r="C271" i="36" s="1"/>
  <c r="B272" i="36"/>
  <c r="B273" i="36"/>
  <c r="C273" i="36" s="1"/>
  <c r="D273" i="36" s="1"/>
  <c r="B274" i="36"/>
  <c r="C274" i="36" s="1"/>
  <c r="D274" i="36" s="1"/>
  <c r="B275" i="36"/>
  <c r="B276" i="36"/>
  <c r="B277" i="36"/>
  <c r="C277" i="36" s="1"/>
  <c r="B278" i="36"/>
  <c r="C278" i="36" s="1"/>
  <c r="B279" i="36"/>
  <c r="C279" i="36" s="1"/>
  <c r="B280" i="36"/>
  <c r="B281" i="36"/>
  <c r="C281" i="36" s="1"/>
  <c r="B282" i="36"/>
  <c r="C282" i="36" s="1"/>
  <c r="D282" i="36" s="1"/>
  <c r="B283" i="36"/>
  <c r="B284" i="36"/>
  <c r="B285" i="36"/>
  <c r="C285" i="36" s="1"/>
  <c r="B286" i="36"/>
  <c r="C286" i="36" s="1"/>
  <c r="B287" i="36"/>
  <c r="C287" i="36" s="1"/>
  <c r="D287" i="36" s="1"/>
  <c r="B288" i="36"/>
  <c r="B289" i="36"/>
  <c r="C289" i="36" s="1"/>
  <c r="B290" i="36"/>
  <c r="C290" i="36" s="1"/>
  <c r="B291" i="36"/>
  <c r="B292" i="36"/>
  <c r="B293" i="36"/>
  <c r="C293" i="36" s="1"/>
  <c r="B294" i="36"/>
  <c r="C294" i="36" s="1"/>
  <c r="D294" i="36" s="1"/>
  <c r="B295" i="36"/>
  <c r="C295" i="36" s="1"/>
  <c r="B296" i="36"/>
  <c r="B297" i="36"/>
  <c r="C297" i="36" s="1"/>
  <c r="B298" i="36"/>
  <c r="C298" i="36" s="1"/>
  <c r="B299" i="36"/>
  <c r="B300" i="36"/>
  <c r="B301" i="36"/>
  <c r="C301" i="36" s="1"/>
  <c r="D301" i="36" s="1"/>
  <c r="B302" i="36"/>
  <c r="C302" i="36" s="1"/>
  <c r="D302" i="36" s="1"/>
  <c r="B303" i="36"/>
  <c r="C303" i="36" s="1"/>
  <c r="B304" i="36"/>
  <c r="B305" i="36"/>
  <c r="C305" i="36" s="1"/>
  <c r="B306" i="36"/>
  <c r="C306" i="36" s="1"/>
  <c r="B307" i="36"/>
  <c r="B308" i="36"/>
  <c r="B309" i="36"/>
  <c r="C309" i="36" s="1"/>
  <c r="B310" i="36"/>
  <c r="C310" i="36" s="1"/>
  <c r="B311" i="36"/>
  <c r="C311" i="36" s="1"/>
  <c r="B312" i="36"/>
  <c r="B313" i="36"/>
  <c r="C313" i="36" s="1"/>
  <c r="B314" i="36"/>
  <c r="C314" i="36" s="1"/>
  <c r="B315" i="36"/>
  <c r="B316" i="36"/>
  <c r="B317" i="36"/>
  <c r="C317" i="36" s="1"/>
  <c r="B318" i="36"/>
  <c r="C318" i="36" s="1"/>
  <c r="B319" i="36"/>
  <c r="C319" i="36" s="1"/>
  <c r="B320" i="36"/>
  <c r="B321" i="36"/>
  <c r="C321" i="36" s="1"/>
  <c r="B322" i="36"/>
  <c r="C322" i="36" s="1"/>
  <c r="D322" i="36" s="1"/>
  <c r="B323" i="36"/>
  <c r="B324" i="36"/>
  <c r="B325" i="36"/>
  <c r="C325" i="36" s="1"/>
  <c r="B326" i="36"/>
  <c r="C326" i="36" s="1"/>
  <c r="B327" i="36"/>
  <c r="C327" i="36" s="1"/>
  <c r="B328" i="36"/>
  <c r="B329" i="36"/>
  <c r="C329" i="36" s="1"/>
  <c r="D329" i="36" s="1"/>
  <c r="B330" i="36"/>
  <c r="C330" i="36" s="1"/>
  <c r="D330" i="36" s="1"/>
  <c r="B331" i="36"/>
  <c r="C331" i="36" s="1"/>
  <c r="B332" i="36"/>
  <c r="C332" i="36" s="1"/>
  <c r="B333" i="36"/>
  <c r="C333" i="36" s="1"/>
  <c r="B334" i="36"/>
  <c r="C334" i="36" s="1"/>
  <c r="D334" i="36" s="1"/>
  <c r="B335" i="36"/>
  <c r="C335" i="36" s="1"/>
  <c r="B336" i="36"/>
  <c r="C336" i="36" s="1"/>
  <c r="D336" i="36" s="1"/>
  <c r="B337" i="36"/>
  <c r="B338" i="36"/>
  <c r="C338" i="36" s="1"/>
  <c r="D338" i="36" s="1"/>
  <c r="B339" i="36"/>
  <c r="C339" i="36" s="1"/>
  <c r="B340" i="36"/>
  <c r="C340" i="36" s="1"/>
  <c r="B341" i="36"/>
  <c r="C341" i="36" s="1"/>
  <c r="B342" i="36"/>
  <c r="C342" i="36" s="1"/>
  <c r="D342" i="36" s="1"/>
  <c r="B343" i="36"/>
  <c r="C343" i="36" s="1"/>
  <c r="D343" i="36" s="1"/>
  <c r="B344" i="36"/>
  <c r="C344" i="36" s="1"/>
  <c r="D344" i="36" s="1"/>
  <c r="B345" i="36"/>
  <c r="B346" i="36"/>
  <c r="C346" i="36" s="1"/>
  <c r="B347" i="36"/>
  <c r="C347" i="36" s="1"/>
  <c r="B348" i="36"/>
  <c r="C348" i="36" s="1"/>
  <c r="B349" i="36"/>
  <c r="C349" i="36" s="1"/>
  <c r="B350" i="36"/>
  <c r="C350" i="36" s="1"/>
  <c r="D350" i="36" s="1"/>
  <c r="B351" i="36"/>
  <c r="C351" i="36" s="1"/>
  <c r="B352" i="36"/>
  <c r="C352" i="36" s="1"/>
  <c r="B353" i="36"/>
  <c r="B354" i="36"/>
  <c r="C354" i="36" s="1"/>
  <c r="D354" i="36" s="1"/>
  <c r="B355" i="36"/>
  <c r="C355" i="36" s="1"/>
  <c r="B356" i="36"/>
  <c r="C356" i="36" s="1"/>
  <c r="B357" i="36"/>
  <c r="C357" i="36" s="1"/>
  <c r="D357" i="36" s="1"/>
  <c r="B358" i="36"/>
  <c r="C358" i="36" s="1"/>
  <c r="D358" i="36" s="1"/>
  <c r="B359" i="36"/>
  <c r="C359" i="36" s="1"/>
  <c r="B360" i="36"/>
  <c r="C360" i="36" s="1"/>
  <c r="B361" i="36"/>
  <c r="B362" i="36"/>
  <c r="C362" i="36" s="1"/>
  <c r="D362" i="36" s="1"/>
  <c r="B363" i="36"/>
  <c r="C363" i="36" s="1"/>
  <c r="B364" i="36"/>
  <c r="C364" i="36" s="1"/>
  <c r="D364" i="36" s="1"/>
  <c r="B365" i="36"/>
  <c r="C365" i="36" s="1"/>
  <c r="D365" i="36" s="1"/>
  <c r="B366" i="36"/>
  <c r="C366" i="36" s="1"/>
  <c r="D366" i="36" s="1"/>
  <c r="B367" i="36"/>
  <c r="C367" i="36" s="1"/>
  <c r="D367" i="36" s="1"/>
  <c r="B368" i="36"/>
  <c r="C368" i="36" s="1"/>
  <c r="D368" i="36" s="1"/>
  <c r="B369" i="36"/>
  <c r="B370" i="36"/>
  <c r="C370" i="36" s="1"/>
  <c r="D370" i="36" s="1"/>
  <c r="B371" i="36"/>
  <c r="C371" i="36" s="1"/>
  <c r="D371" i="36" s="1"/>
  <c r="B372" i="36"/>
  <c r="C372" i="36" s="1"/>
  <c r="D372" i="36" s="1"/>
  <c r="B373" i="36"/>
  <c r="C373" i="36" s="1"/>
  <c r="D373" i="36" s="1"/>
  <c r="B374" i="36"/>
  <c r="C374" i="36" s="1"/>
  <c r="D374" i="36" s="1"/>
  <c r="B375" i="36"/>
  <c r="C375" i="36" s="1"/>
  <c r="B376" i="36"/>
  <c r="C376" i="36" s="1"/>
  <c r="B377" i="36"/>
  <c r="B378" i="36"/>
  <c r="C378" i="36" s="1"/>
  <c r="D378" i="36" s="1"/>
  <c r="B379" i="36"/>
  <c r="C379" i="36" s="1"/>
  <c r="B380" i="36"/>
  <c r="C380" i="36" s="1"/>
  <c r="B381" i="36"/>
  <c r="C381" i="36" s="1"/>
  <c r="B382" i="36"/>
  <c r="C382" i="36" s="1"/>
  <c r="D382" i="36" s="1"/>
  <c r="B383" i="36"/>
  <c r="B384" i="36"/>
  <c r="C384" i="36" s="1"/>
  <c r="B385" i="36"/>
  <c r="C385" i="36" s="1"/>
  <c r="D385" i="36" s="1"/>
  <c r="B386" i="36"/>
  <c r="C386" i="36" s="1"/>
  <c r="D386" i="36" s="1"/>
  <c r="B387" i="36"/>
  <c r="B388" i="36"/>
  <c r="C388" i="36" s="1"/>
  <c r="B389" i="36"/>
  <c r="C389" i="36" s="1"/>
  <c r="B390" i="36"/>
  <c r="C390" i="36" s="1"/>
  <c r="D390" i="36" s="1"/>
  <c r="B391" i="36"/>
  <c r="B392" i="36"/>
  <c r="C392" i="36" s="1"/>
  <c r="D392" i="36" s="1"/>
  <c r="B393" i="36"/>
  <c r="C393" i="36" s="1"/>
  <c r="D393" i="36" s="1"/>
  <c r="B394" i="36"/>
  <c r="C394" i="36" s="1"/>
  <c r="D394" i="36" s="1"/>
  <c r="B395" i="36"/>
  <c r="B396" i="36"/>
  <c r="C396" i="36" s="1"/>
  <c r="B397" i="36"/>
  <c r="C397" i="36" s="1"/>
  <c r="B398" i="36"/>
  <c r="C398" i="36" s="1"/>
  <c r="B399" i="36"/>
  <c r="B400" i="36"/>
  <c r="C400" i="36" s="1"/>
  <c r="D400" i="36" s="1"/>
  <c r="B401" i="36"/>
  <c r="C401" i="36" s="1"/>
  <c r="D401" i="36" s="1"/>
  <c r="B402" i="36"/>
  <c r="C402" i="36" s="1"/>
  <c r="D402" i="36" s="1"/>
  <c r="B403" i="36"/>
  <c r="B404" i="36"/>
  <c r="C404" i="36" s="1"/>
  <c r="B405" i="36"/>
  <c r="C405" i="36" s="1"/>
  <c r="B406" i="36"/>
  <c r="C406" i="36" s="1"/>
  <c r="D406" i="36" s="1"/>
  <c r="B407" i="36"/>
  <c r="B408" i="36"/>
  <c r="C408" i="36" s="1"/>
  <c r="B409" i="36"/>
  <c r="C409" i="36" s="1"/>
  <c r="B410" i="36"/>
  <c r="C410" i="36" s="1"/>
  <c r="D410" i="36" s="1"/>
  <c r="B411" i="36"/>
  <c r="B412" i="36"/>
  <c r="C412" i="36" s="1"/>
  <c r="B413" i="36"/>
  <c r="C413" i="36" s="1"/>
  <c r="D413" i="36" s="1"/>
  <c r="B414" i="36"/>
  <c r="C414" i="36" s="1"/>
  <c r="D414" i="36" s="1"/>
  <c r="B415" i="36"/>
  <c r="B416" i="36"/>
  <c r="C416" i="36" s="1"/>
  <c r="B417" i="36"/>
  <c r="C417" i="36" s="1"/>
  <c r="B418" i="36"/>
  <c r="C418" i="36" s="1"/>
  <c r="D418" i="36" s="1"/>
  <c r="B419" i="36"/>
  <c r="B420" i="36"/>
  <c r="C420" i="36" s="1"/>
  <c r="D420" i="36" s="1"/>
  <c r="B421" i="36"/>
  <c r="C421" i="36" s="1"/>
  <c r="D421" i="36" s="1"/>
  <c r="B422" i="36"/>
  <c r="C422" i="36" s="1"/>
  <c r="D422" i="36" s="1"/>
  <c r="B423" i="36"/>
  <c r="B424" i="36"/>
  <c r="C424" i="36" s="1"/>
  <c r="B425" i="36"/>
  <c r="C425" i="36" s="1"/>
  <c r="B426" i="36"/>
  <c r="C426" i="36" s="1"/>
  <c r="D426" i="36" s="1"/>
  <c r="B427" i="36"/>
  <c r="B428" i="36"/>
  <c r="C428" i="36" s="1"/>
  <c r="B429" i="36"/>
  <c r="C429" i="36" s="1"/>
  <c r="B430" i="36"/>
  <c r="C430" i="36" s="1"/>
  <c r="B431" i="36"/>
  <c r="B432" i="36"/>
  <c r="C432" i="36" s="1"/>
  <c r="B433" i="36"/>
  <c r="C433" i="36" s="1"/>
  <c r="B434" i="36"/>
  <c r="C434" i="36" s="1"/>
  <c r="D434" i="36" s="1"/>
  <c r="B435" i="36"/>
  <c r="B436" i="36"/>
  <c r="C436" i="36" s="1"/>
  <c r="B437" i="36"/>
  <c r="C437" i="36" s="1"/>
  <c r="B438" i="36"/>
  <c r="C438" i="36" s="1"/>
  <c r="D438" i="36" s="1"/>
  <c r="B439" i="36"/>
  <c r="B440" i="36"/>
  <c r="C440" i="36" s="1"/>
  <c r="B441" i="36"/>
  <c r="C441" i="36" s="1"/>
  <c r="D441" i="36" s="1"/>
  <c r="B442" i="36"/>
  <c r="C442" i="36" s="1"/>
  <c r="D442" i="36" s="1"/>
  <c r="B443" i="36"/>
  <c r="B444" i="36"/>
  <c r="C444" i="36" s="1"/>
  <c r="B445" i="36"/>
  <c r="C445" i="36" s="1"/>
  <c r="B446" i="36"/>
  <c r="C446" i="36" s="1"/>
  <c r="B447" i="36"/>
  <c r="B448" i="36"/>
  <c r="C448" i="36" s="1"/>
  <c r="D448" i="36" s="1"/>
  <c r="B449" i="36"/>
  <c r="C449" i="36" s="1"/>
  <c r="D449" i="36" s="1"/>
  <c r="B450" i="36"/>
  <c r="C450" i="36" s="1"/>
  <c r="D450" i="36" s="1"/>
  <c r="B451" i="36"/>
  <c r="B452" i="36"/>
  <c r="C452" i="36" s="1"/>
  <c r="B453" i="36"/>
  <c r="C453" i="36" s="1"/>
  <c r="B454" i="36"/>
  <c r="C454" i="36" s="1"/>
  <c r="D454" i="36" s="1"/>
  <c r="B455" i="36"/>
  <c r="B456" i="36"/>
  <c r="C456" i="36" s="1"/>
  <c r="D456" i="36" s="1"/>
  <c r="B457" i="36"/>
  <c r="C457" i="36" s="1"/>
  <c r="D457" i="36" s="1"/>
  <c r="B458" i="36"/>
  <c r="C458" i="36" s="1"/>
  <c r="D458" i="36" s="1"/>
  <c r="B459" i="36"/>
  <c r="B460" i="36"/>
  <c r="C460" i="36" s="1"/>
  <c r="B461" i="36"/>
  <c r="C461" i="36" s="1"/>
  <c r="B462" i="36"/>
  <c r="C462" i="36" s="1"/>
  <c r="D462" i="36" s="1"/>
  <c r="B463" i="36"/>
  <c r="B464" i="36"/>
  <c r="C464" i="36" s="1"/>
  <c r="B465" i="36"/>
  <c r="C465" i="36" s="1"/>
  <c r="B466" i="36"/>
  <c r="C466" i="36" s="1"/>
  <c r="D466" i="36" s="1"/>
  <c r="B467" i="36"/>
  <c r="B468" i="36"/>
  <c r="C468" i="36" s="1"/>
  <c r="B469" i="36"/>
  <c r="C469" i="36" s="1"/>
  <c r="D469" i="36" s="1"/>
  <c r="B470" i="36"/>
  <c r="C470" i="36" s="1"/>
  <c r="D470" i="36" s="1"/>
  <c r="B471" i="36"/>
  <c r="B472" i="36"/>
  <c r="C472" i="36" s="1"/>
  <c r="B473" i="36"/>
  <c r="C473" i="36" s="1"/>
  <c r="B474" i="36"/>
  <c r="C474" i="36" s="1"/>
  <c r="D474" i="36" s="1"/>
  <c r="B475" i="36"/>
  <c r="B476" i="36"/>
  <c r="C476" i="36" s="1"/>
  <c r="D476" i="36" s="1"/>
  <c r="B477" i="36"/>
  <c r="C477" i="36" s="1"/>
  <c r="D477" i="36" s="1"/>
  <c r="B478" i="36"/>
  <c r="C478" i="36" s="1"/>
  <c r="D478" i="36" s="1"/>
  <c r="B479" i="36"/>
  <c r="B480" i="36"/>
  <c r="C480" i="36" s="1"/>
  <c r="B481" i="36"/>
  <c r="C481" i="36" s="1"/>
  <c r="B482" i="36"/>
  <c r="C482" i="36" s="1"/>
  <c r="D482" i="36" s="1"/>
  <c r="B483" i="36"/>
  <c r="B484" i="36"/>
  <c r="C484" i="36" s="1"/>
  <c r="B485" i="36"/>
  <c r="C485" i="36" s="1"/>
  <c r="D485" i="36" s="1"/>
  <c r="B486" i="36"/>
  <c r="C486" i="36" s="1"/>
  <c r="D486" i="36" s="1"/>
  <c r="B487" i="36"/>
  <c r="B488" i="36"/>
  <c r="C488" i="36" s="1"/>
  <c r="B489" i="36"/>
  <c r="C489" i="36" s="1"/>
  <c r="B490" i="36"/>
  <c r="C490" i="36" s="1"/>
  <c r="D490" i="36" s="1"/>
  <c r="B491" i="36"/>
  <c r="B492" i="36"/>
  <c r="C492" i="36" s="1"/>
  <c r="B493" i="36"/>
  <c r="C493" i="36" s="1"/>
  <c r="B494" i="36"/>
  <c r="C494" i="36" s="1"/>
  <c r="B495" i="36"/>
  <c r="B496" i="36"/>
  <c r="C496" i="36" s="1"/>
  <c r="B497" i="36"/>
  <c r="C497" i="36" s="1"/>
  <c r="D497" i="36" s="1"/>
  <c r="B498" i="36"/>
  <c r="C498" i="36" s="1"/>
  <c r="D498" i="36" s="1"/>
  <c r="B499" i="36"/>
  <c r="B500" i="36"/>
  <c r="C500" i="36" s="1"/>
  <c r="B501" i="36"/>
  <c r="C501" i="36" s="1"/>
  <c r="B502" i="36"/>
  <c r="C502" i="36" s="1"/>
  <c r="D502" i="36" s="1"/>
  <c r="B503" i="36"/>
  <c r="B504" i="36"/>
  <c r="C504" i="36" s="1"/>
  <c r="D504" i="36" s="1"/>
  <c r="B505" i="36"/>
  <c r="C505" i="36" s="1"/>
  <c r="D505" i="36" s="1"/>
  <c r="B506" i="36"/>
  <c r="C506" i="36" s="1"/>
  <c r="D506" i="36" s="1"/>
  <c r="B507" i="36"/>
  <c r="B508" i="36"/>
  <c r="C508" i="36" s="1"/>
  <c r="B509" i="36"/>
  <c r="C509" i="36" s="1"/>
  <c r="B510" i="36"/>
  <c r="C510" i="36" s="1"/>
  <c r="B511" i="36"/>
  <c r="B512" i="36"/>
  <c r="C512" i="36" s="1"/>
  <c r="D512" i="36" s="1"/>
  <c r="B513" i="36"/>
  <c r="C513" i="36" s="1"/>
  <c r="D513" i="36" s="1"/>
  <c r="B514" i="36"/>
  <c r="C514" i="36" s="1"/>
  <c r="D514" i="36" s="1"/>
  <c r="B515" i="36"/>
  <c r="B516" i="36"/>
  <c r="C516" i="36" s="1"/>
  <c r="B517" i="36"/>
  <c r="C517" i="36" s="1"/>
  <c r="B518" i="36"/>
  <c r="C518" i="36" s="1"/>
  <c r="D518" i="36" s="1"/>
  <c r="B519" i="36"/>
  <c r="B520" i="36"/>
  <c r="C520" i="36" s="1"/>
  <c r="B521" i="36"/>
  <c r="C521" i="36" s="1"/>
  <c r="B522" i="36"/>
  <c r="C522" i="36" s="1"/>
  <c r="D522" i="36" s="1"/>
  <c r="B523" i="36"/>
  <c r="B524" i="36"/>
  <c r="C524" i="36" s="1"/>
  <c r="B525" i="36"/>
  <c r="C525" i="36" s="1"/>
  <c r="D525" i="36" s="1"/>
  <c r="B526" i="36"/>
  <c r="C526" i="36" s="1"/>
  <c r="D526" i="36" s="1"/>
  <c r="B527" i="36"/>
  <c r="B528" i="36"/>
  <c r="C528" i="36" s="1"/>
  <c r="B529" i="36"/>
  <c r="C529" i="36" s="1"/>
  <c r="B530" i="36"/>
  <c r="C530" i="36" s="1"/>
  <c r="D530" i="36" s="1"/>
  <c r="B531" i="36"/>
  <c r="B532" i="36"/>
  <c r="C532" i="36" s="1"/>
  <c r="D532" i="36" s="1"/>
  <c r="B533" i="36"/>
  <c r="C533" i="36" s="1"/>
  <c r="D533" i="36" s="1"/>
  <c r="B534" i="36"/>
  <c r="C534" i="36" s="1"/>
  <c r="D534" i="36" s="1"/>
  <c r="B535" i="36"/>
  <c r="B536" i="36"/>
  <c r="C536" i="36" s="1"/>
  <c r="B537" i="36"/>
  <c r="C537" i="36" s="1"/>
  <c r="B538" i="36"/>
  <c r="C538" i="36" s="1"/>
  <c r="D538" i="36" s="1"/>
  <c r="B539" i="36"/>
  <c r="B540" i="36"/>
  <c r="C540" i="36" s="1"/>
  <c r="B541" i="36"/>
  <c r="C541" i="36" s="1"/>
  <c r="B542" i="36"/>
  <c r="C542" i="36" s="1"/>
  <c r="B543" i="36"/>
  <c r="B544" i="36"/>
  <c r="C544" i="36" s="1"/>
  <c r="B545" i="36"/>
  <c r="C545" i="36" s="1"/>
  <c r="B546" i="36"/>
  <c r="C546" i="36" s="1"/>
  <c r="D546" i="36" s="1"/>
  <c r="B547" i="36"/>
  <c r="B548" i="36"/>
  <c r="C548" i="36" s="1"/>
  <c r="B549" i="36"/>
  <c r="C549" i="36" s="1"/>
  <c r="B550" i="36"/>
  <c r="C550" i="36" s="1"/>
  <c r="D550" i="36" s="1"/>
  <c r="B551" i="36"/>
  <c r="B552" i="36"/>
  <c r="C552" i="36" s="1"/>
  <c r="B553" i="36"/>
  <c r="C553" i="36" s="1"/>
  <c r="D553" i="36" s="1"/>
  <c r="B554" i="36"/>
  <c r="C554" i="36" s="1"/>
  <c r="D554" i="36" s="1"/>
  <c r="B555" i="36"/>
  <c r="B556" i="36"/>
  <c r="C556" i="36" s="1"/>
  <c r="B557" i="36"/>
  <c r="C557" i="36" s="1"/>
  <c r="B558" i="36"/>
  <c r="C558" i="36" s="1"/>
  <c r="B559" i="36"/>
  <c r="B560" i="36"/>
  <c r="C560" i="36" s="1"/>
  <c r="D560" i="36" s="1"/>
  <c r="B561" i="36"/>
  <c r="C561" i="36" s="1"/>
  <c r="D561" i="36" s="1"/>
  <c r="B562" i="36"/>
  <c r="C562" i="36" s="1"/>
  <c r="D562" i="36" s="1"/>
  <c r="B563" i="36"/>
  <c r="B564" i="36"/>
  <c r="C564" i="36" s="1"/>
  <c r="B565" i="36"/>
  <c r="C565" i="36" s="1"/>
  <c r="B566" i="36"/>
  <c r="C566" i="36" s="1"/>
  <c r="D566" i="36" s="1"/>
  <c r="B567" i="36"/>
  <c r="B568" i="36"/>
  <c r="C568" i="36" s="1"/>
  <c r="D568" i="36" s="1"/>
  <c r="B569" i="36"/>
  <c r="C569" i="36" s="1"/>
  <c r="D569" i="36" s="1"/>
  <c r="B570" i="36"/>
  <c r="C570" i="36" s="1"/>
  <c r="D570" i="36" s="1"/>
  <c r="B571" i="36"/>
  <c r="B572" i="36"/>
  <c r="C572" i="36" s="1"/>
  <c r="B573" i="36"/>
  <c r="C573" i="36" s="1"/>
  <c r="B574" i="36"/>
  <c r="C574" i="36" s="1"/>
  <c r="D574" i="36" s="1"/>
  <c r="B575" i="36"/>
  <c r="B576" i="36"/>
  <c r="C576" i="36" s="1"/>
  <c r="B577" i="36"/>
  <c r="C577" i="36" s="1"/>
  <c r="B578" i="36"/>
  <c r="C578" i="36" s="1"/>
  <c r="D578" i="36" s="1"/>
  <c r="B579" i="36"/>
  <c r="B580" i="36"/>
  <c r="C580" i="36" s="1"/>
  <c r="B581" i="36"/>
  <c r="C581" i="36" s="1"/>
  <c r="D581" i="36" s="1"/>
  <c r="B582" i="36"/>
  <c r="C582" i="36" s="1"/>
  <c r="D582" i="36" s="1"/>
  <c r="B583" i="36"/>
  <c r="B584" i="36"/>
  <c r="C584" i="36" s="1"/>
  <c r="B585" i="36"/>
  <c r="C585" i="36" s="1"/>
  <c r="B586" i="36"/>
  <c r="C586" i="36" s="1"/>
  <c r="D586" i="36" s="1"/>
  <c r="B587" i="36"/>
  <c r="B588" i="36"/>
  <c r="C588" i="36" s="1"/>
  <c r="D588" i="36" s="1"/>
  <c r="B589" i="36"/>
  <c r="C589" i="36" s="1"/>
  <c r="D589" i="36" s="1"/>
  <c r="B590" i="36"/>
  <c r="C590" i="36" s="1"/>
  <c r="D590" i="36" s="1"/>
  <c r="B591" i="36"/>
  <c r="B592" i="36"/>
  <c r="C592" i="36" s="1"/>
  <c r="B593" i="36"/>
  <c r="C593" i="36" s="1"/>
  <c r="B594" i="36"/>
  <c r="C594" i="36" s="1"/>
  <c r="D594" i="36" s="1"/>
  <c r="B595" i="36"/>
  <c r="B596" i="36"/>
  <c r="C596" i="36" s="1"/>
  <c r="B597" i="36"/>
  <c r="C597" i="36" s="1"/>
  <c r="D597" i="36" s="1"/>
  <c r="B598" i="36"/>
  <c r="C598" i="36" s="1"/>
  <c r="D598" i="36" s="1"/>
  <c r="B599" i="36"/>
  <c r="B600" i="36"/>
  <c r="C600" i="36" s="1"/>
  <c r="B601" i="36"/>
  <c r="C601" i="36" s="1"/>
  <c r="B602" i="36"/>
  <c r="C602" i="36" s="1"/>
  <c r="D602" i="36" s="1"/>
  <c r="B603" i="36"/>
  <c r="B604" i="36"/>
  <c r="C604" i="36" s="1"/>
  <c r="B605" i="36"/>
  <c r="C605" i="36" s="1"/>
  <c r="B606" i="36"/>
  <c r="C606" i="36" s="1"/>
  <c r="B607" i="36"/>
  <c r="B608" i="36"/>
  <c r="C608" i="36" s="1"/>
  <c r="B609" i="36"/>
  <c r="C609" i="36" s="1"/>
  <c r="D609" i="36" s="1"/>
  <c r="B610" i="36"/>
  <c r="C610" i="36" s="1"/>
  <c r="D610" i="36" s="1"/>
  <c r="B611" i="36"/>
  <c r="B612" i="36"/>
  <c r="C612" i="36" s="1"/>
  <c r="B613" i="36"/>
  <c r="C613" i="36" s="1"/>
  <c r="B614" i="36"/>
  <c r="C614" i="36" s="1"/>
  <c r="B615" i="36"/>
  <c r="B616" i="36"/>
  <c r="C616" i="36" s="1"/>
  <c r="D616" i="36" s="1"/>
  <c r="B617" i="36"/>
  <c r="C617" i="36" s="1"/>
  <c r="D617" i="36" s="1"/>
  <c r="B618" i="36"/>
  <c r="C618" i="36" s="1"/>
  <c r="D618" i="36" s="1"/>
  <c r="B619" i="36"/>
  <c r="B620" i="36"/>
  <c r="C620" i="36" s="1"/>
  <c r="B621" i="36"/>
  <c r="C621" i="36" s="1"/>
  <c r="B622" i="36"/>
  <c r="C622" i="36" s="1"/>
  <c r="B623" i="36"/>
  <c r="B624" i="36"/>
  <c r="C624" i="36" s="1"/>
  <c r="D624" i="36" s="1"/>
  <c r="B625" i="36"/>
  <c r="C625" i="36" s="1"/>
  <c r="D625" i="36" s="1"/>
  <c r="B626" i="36"/>
  <c r="C626" i="36" s="1"/>
  <c r="D626" i="36" s="1"/>
  <c r="B627" i="36"/>
  <c r="B628" i="36"/>
  <c r="C628" i="36" s="1"/>
  <c r="B629" i="36"/>
  <c r="C629" i="36" s="1"/>
  <c r="B630" i="36"/>
  <c r="C630" i="36" s="1"/>
  <c r="D630" i="36" s="1"/>
  <c r="B631" i="36"/>
  <c r="B632" i="36"/>
  <c r="C632" i="36" s="1"/>
  <c r="B633" i="36"/>
  <c r="C633" i="36" s="1"/>
  <c r="B634" i="36"/>
  <c r="C634" i="36" s="1"/>
  <c r="D634" i="36" s="1"/>
  <c r="B635" i="36"/>
  <c r="B636" i="36"/>
  <c r="C636" i="36" s="1"/>
  <c r="B637" i="36"/>
  <c r="C637" i="36" s="1"/>
  <c r="D637" i="36" s="1"/>
  <c r="B638" i="36"/>
  <c r="C638" i="36" s="1"/>
  <c r="D638" i="36" s="1"/>
  <c r="B639" i="36"/>
  <c r="B640" i="36"/>
  <c r="C640" i="36" s="1"/>
  <c r="B641" i="36"/>
  <c r="C641" i="36" s="1"/>
  <c r="B642" i="36"/>
  <c r="C642" i="36" s="1"/>
  <c r="D642" i="36" s="1"/>
  <c r="B643" i="36"/>
  <c r="B644" i="36"/>
  <c r="C644" i="36" s="1"/>
  <c r="D644" i="36" s="1"/>
  <c r="B645" i="36"/>
  <c r="C645" i="36" s="1"/>
  <c r="D645" i="36" s="1"/>
  <c r="B646" i="36"/>
  <c r="C646" i="36" s="1"/>
  <c r="D646" i="36" s="1"/>
  <c r="B647" i="36"/>
  <c r="B648" i="36"/>
  <c r="C648" i="36" s="1"/>
  <c r="B649" i="36"/>
  <c r="C649" i="36" s="1"/>
  <c r="B650" i="36"/>
  <c r="C650" i="36" s="1"/>
  <c r="D650" i="36" s="1"/>
  <c r="B651" i="36"/>
  <c r="B652" i="36"/>
  <c r="C652" i="36" s="1"/>
  <c r="B653" i="36"/>
  <c r="C653" i="36" s="1"/>
  <c r="B654" i="36"/>
  <c r="C654" i="36" s="1"/>
  <c r="B655" i="36"/>
  <c r="B656" i="36"/>
  <c r="C656" i="36" s="1"/>
  <c r="B657" i="36"/>
  <c r="C657" i="36" s="1"/>
  <c r="B658" i="36"/>
  <c r="C658" i="36" s="1"/>
  <c r="D658" i="36" s="1"/>
  <c r="B659" i="36"/>
  <c r="B660" i="36"/>
  <c r="C660" i="36" s="1"/>
  <c r="B661" i="36"/>
  <c r="C661" i="36" s="1"/>
  <c r="B662" i="36"/>
  <c r="C662" i="36" s="1"/>
  <c r="D662" i="36" s="1"/>
  <c r="B663" i="36"/>
  <c r="B664" i="36"/>
  <c r="C664" i="36" s="1"/>
  <c r="B665" i="36"/>
  <c r="C665" i="36" s="1"/>
  <c r="D665" i="36" s="1"/>
  <c r="B666" i="36"/>
  <c r="C666" i="36" s="1"/>
  <c r="D666" i="36" s="1"/>
  <c r="B667" i="36"/>
  <c r="B668" i="36"/>
  <c r="C668" i="36" s="1"/>
  <c r="B669" i="36"/>
  <c r="C669" i="36" s="1"/>
  <c r="B670" i="36"/>
  <c r="C670" i="36" s="1"/>
  <c r="B671" i="36"/>
  <c r="B672" i="36"/>
  <c r="C672" i="36" s="1"/>
  <c r="D672" i="36" s="1"/>
  <c r="B673" i="36"/>
  <c r="C673" i="36" s="1"/>
  <c r="D673" i="36" s="1"/>
  <c r="B674" i="36"/>
  <c r="C674" i="36" s="1"/>
  <c r="D674" i="36" s="1"/>
  <c r="B675" i="36"/>
  <c r="B676" i="36"/>
  <c r="C676" i="36" s="1"/>
  <c r="B677" i="36"/>
  <c r="C677" i="36" s="1"/>
  <c r="B678" i="36"/>
  <c r="C678" i="36" s="1"/>
  <c r="D678" i="36" s="1"/>
  <c r="B679" i="36"/>
  <c r="B680" i="36"/>
  <c r="C680" i="36" s="1"/>
  <c r="D680" i="36" s="1"/>
  <c r="B681" i="36"/>
  <c r="C681" i="36" s="1"/>
  <c r="D681" i="36" s="1"/>
  <c r="B682" i="36"/>
  <c r="C682" i="36" s="1"/>
  <c r="D682" i="36" s="1"/>
  <c r="B683" i="36"/>
  <c r="B684" i="36"/>
  <c r="C684" i="36" s="1"/>
  <c r="B685" i="36"/>
  <c r="C685" i="36" s="1"/>
  <c r="B686" i="36"/>
  <c r="C686" i="36" s="1"/>
  <c r="D686" i="36" s="1"/>
  <c r="B687" i="36"/>
  <c r="B688" i="36"/>
  <c r="C688" i="36" s="1"/>
  <c r="B689" i="36"/>
  <c r="C689" i="36" s="1"/>
  <c r="B690" i="36"/>
  <c r="C690" i="36" s="1"/>
  <c r="D690" i="36" s="1"/>
  <c r="B691" i="36"/>
  <c r="B692" i="36"/>
  <c r="C692" i="36" s="1"/>
  <c r="B693" i="36"/>
  <c r="C693" i="36" s="1"/>
  <c r="D693" i="36" s="1"/>
  <c r="B694" i="36"/>
  <c r="C694" i="36" s="1"/>
  <c r="D694" i="36" s="1"/>
  <c r="B695" i="36"/>
  <c r="B696" i="36"/>
  <c r="C696" i="36" s="1"/>
  <c r="B697" i="36"/>
  <c r="C697" i="36" s="1"/>
  <c r="B698" i="36"/>
  <c r="C698" i="36" s="1"/>
  <c r="D698" i="36" s="1"/>
  <c r="B699" i="36"/>
  <c r="B700" i="36"/>
  <c r="C700" i="36" s="1"/>
  <c r="D700" i="36" s="1"/>
  <c r="B701" i="36"/>
  <c r="C701" i="36" s="1"/>
  <c r="D701" i="36" s="1"/>
  <c r="B702" i="36"/>
  <c r="C702" i="36" s="1"/>
  <c r="D702" i="36" s="1"/>
  <c r="B703" i="36"/>
  <c r="B704" i="36"/>
  <c r="C704" i="36" s="1"/>
  <c r="B705" i="36"/>
  <c r="C705" i="36" s="1"/>
  <c r="B706" i="36"/>
  <c r="C706" i="36" s="1"/>
  <c r="D706" i="36" s="1"/>
  <c r="B707" i="36"/>
  <c r="B708" i="36"/>
  <c r="C708" i="36" s="1"/>
  <c r="B709" i="36"/>
  <c r="C709" i="36" s="1"/>
  <c r="D709" i="36" s="1"/>
  <c r="B710" i="36"/>
  <c r="C710" i="36" s="1"/>
  <c r="D710" i="36" s="1"/>
  <c r="B711" i="36"/>
  <c r="B712" i="36"/>
  <c r="C712" i="36" s="1"/>
  <c r="B713" i="36"/>
  <c r="C713" i="36" s="1"/>
  <c r="B714" i="36"/>
  <c r="C714" i="36" s="1"/>
  <c r="D714" i="36" s="1"/>
  <c r="B715" i="36"/>
  <c r="B716" i="36"/>
  <c r="C716" i="36" s="1"/>
  <c r="B717" i="36"/>
  <c r="C717" i="36" s="1"/>
  <c r="B718" i="36"/>
  <c r="C718" i="36" s="1"/>
  <c r="B719" i="36"/>
  <c r="B720" i="36"/>
  <c r="C720" i="36" s="1"/>
  <c r="B721" i="36"/>
  <c r="C721" i="36" s="1"/>
  <c r="D721" i="36" s="1"/>
  <c r="B722" i="36"/>
  <c r="C722" i="36" s="1"/>
  <c r="D722" i="36" s="1"/>
  <c r="B723" i="36"/>
  <c r="B724" i="36"/>
  <c r="C724" i="36" s="1"/>
  <c r="B725" i="36"/>
  <c r="C725" i="36" s="1"/>
  <c r="B726" i="36"/>
  <c r="C726" i="36" s="1"/>
  <c r="D726" i="36" s="1"/>
  <c r="B727" i="36"/>
  <c r="B728" i="36"/>
  <c r="C728" i="36" s="1"/>
  <c r="B729" i="36"/>
  <c r="C729" i="36" s="1"/>
  <c r="D729" i="36" s="1"/>
  <c r="B730" i="36"/>
  <c r="C730" i="36" s="1"/>
  <c r="D730" i="36" s="1"/>
  <c r="B731" i="36"/>
  <c r="B732" i="36"/>
  <c r="C732" i="36" s="1"/>
  <c r="D732" i="36" s="1"/>
  <c r="B733" i="36"/>
  <c r="C733" i="36" s="1"/>
  <c r="D733" i="36" s="1"/>
  <c r="B734" i="36"/>
  <c r="C734" i="36" s="1"/>
  <c r="D734" i="36" s="1"/>
  <c r="B735" i="36"/>
  <c r="B736" i="36"/>
  <c r="C736" i="36" s="1"/>
  <c r="D736" i="36" s="1"/>
  <c r="B737" i="36"/>
  <c r="C737" i="36" s="1"/>
  <c r="D737" i="36" s="1"/>
  <c r="B738" i="36"/>
  <c r="C738" i="36" s="1"/>
  <c r="D738" i="36" s="1"/>
  <c r="B739" i="36"/>
  <c r="B740" i="36"/>
  <c r="C740" i="36" s="1"/>
  <c r="B741" i="36"/>
  <c r="C741" i="36" s="1"/>
  <c r="B742" i="36"/>
  <c r="C742" i="36" s="1"/>
  <c r="D742" i="36" s="1"/>
  <c r="B743" i="36"/>
  <c r="B744" i="36"/>
  <c r="C744" i="36" s="1"/>
  <c r="B745" i="36"/>
  <c r="C745" i="36" s="1"/>
  <c r="B746" i="36"/>
  <c r="C746" i="36" s="1"/>
  <c r="D746" i="36" s="1"/>
  <c r="B747" i="36"/>
  <c r="B748" i="36"/>
  <c r="C748" i="36" s="1"/>
  <c r="B749" i="36"/>
  <c r="C749" i="36" s="1"/>
  <c r="D749" i="36" s="1"/>
  <c r="B750" i="36"/>
  <c r="C750" i="36" s="1"/>
  <c r="D750" i="36" s="1"/>
  <c r="B751" i="36"/>
  <c r="B752" i="36"/>
  <c r="C752" i="36" s="1"/>
  <c r="B753" i="36"/>
  <c r="C753" i="36" s="1"/>
  <c r="B754" i="36"/>
  <c r="C754" i="36" s="1"/>
  <c r="D754" i="36" s="1"/>
  <c r="B755" i="36"/>
  <c r="B756" i="36"/>
  <c r="C756" i="36" s="1"/>
  <c r="D756" i="36" s="1"/>
  <c r="B757" i="36"/>
  <c r="C757" i="36" s="1"/>
  <c r="D757" i="36" s="1"/>
  <c r="B758" i="36"/>
  <c r="C758" i="36" s="1"/>
  <c r="D758" i="36" s="1"/>
  <c r="B759" i="36"/>
  <c r="B760" i="36"/>
  <c r="C760" i="36" s="1"/>
  <c r="D760" i="36" s="1"/>
  <c r="B761" i="36"/>
  <c r="C761" i="36" s="1"/>
  <c r="B762" i="36"/>
  <c r="C762" i="36" s="1"/>
  <c r="D762" i="36" s="1"/>
  <c r="B763" i="36"/>
  <c r="B764" i="36"/>
  <c r="C764" i="36" s="1"/>
  <c r="B765" i="36"/>
  <c r="C765" i="36" s="1"/>
  <c r="B766" i="36"/>
  <c r="C766" i="36" s="1"/>
  <c r="B767" i="36"/>
  <c r="B768" i="36"/>
  <c r="C768" i="36" s="1"/>
  <c r="B769" i="36"/>
  <c r="C769" i="36" s="1"/>
  <c r="B770" i="36"/>
  <c r="C770" i="36" s="1"/>
  <c r="D770" i="36" s="1"/>
  <c r="B771" i="36"/>
  <c r="B772" i="36"/>
  <c r="C772" i="36" s="1"/>
  <c r="B773" i="36"/>
  <c r="C773" i="36" s="1"/>
  <c r="B774" i="36"/>
  <c r="C774" i="36" s="1"/>
  <c r="D774" i="36" s="1"/>
  <c r="B775" i="36"/>
  <c r="B776" i="36"/>
  <c r="C776" i="36" s="1"/>
  <c r="B777" i="36"/>
  <c r="C777" i="36" s="1"/>
  <c r="D777" i="36" s="1"/>
  <c r="B778" i="36"/>
  <c r="C778" i="36" s="1"/>
  <c r="D778" i="36" s="1"/>
  <c r="B779" i="36"/>
  <c r="B780" i="36"/>
  <c r="C780" i="36" s="1"/>
  <c r="B781" i="36"/>
  <c r="C781" i="36" s="1"/>
  <c r="B782" i="36"/>
  <c r="C782" i="36" s="1"/>
  <c r="B783" i="36"/>
  <c r="B784" i="36"/>
  <c r="C784" i="36" s="1"/>
  <c r="D784" i="36" s="1"/>
  <c r="B785" i="36"/>
  <c r="C785" i="36" s="1"/>
  <c r="D785" i="36" s="1"/>
  <c r="B786" i="36"/>
  <c r="C786" i="36" s="1"/>
  <c r="D786" i="36" s="1"/>
  <c r="B787" i="36"/>
  <c r="B788" i="36"/>
  <c r="C788" i="36" s="1"/>
  <c r="B789" i="36"/>
  <c r="C789" i="36" s="1"/>
  <c r="B790" i="36"/>
  <c r="C790" i="36" s="1"/>
  <c r="D790" i="36" s="1"/>
  <c r="B791" i="36"/>
  <c r="B792" i="36"/>
  <c r="C792" i="36" s="1"/>
  <c r="D792" i="36" s="1"/>
  <c r="B793" i="36"/>
  <c r="C793" i="36" s="1"/>
  <c r="D793" i="36" s="1"/>
  <c r="B794" i="36"/>
  <c r="C794" i="36" s="1"/>
  <c r="D794" i="36" s="1"/>
  <c r="B795" i="36"/>
  <c r="B796" i="36"/>
  <c r="C796" i="36" s="1"/>
  <c r="B797" i="36"/>
  <c r="C797" i="36" s="1"/>
  <c r="B798" i="36"/>
  <c r="C798" i="36" s="1"/>
  <c r="D798" i="36" s="1"/>
  <c r="B799" i="36"/>
  <c r="B800" i="36"/>
  <c r="C800" i="36" s="1"/>
  <c r="B801" i="36"/>
  <c r="C801" i="36" s="1"/>
  <c r="B802" i="36"/>
  <c r="C802" i="36" s="1"/>
  <c r="D802" i="36" s="1"/>
  <c r="B803" i="36"/>
  <c r="B804" i="36"/>
  <c r="C804" i="36" s="1"/>
  <c r="B805" i="36"/>
  <c r="C805" i="36" s="1"/>
  <c r="D805" i="36" s="1"/>
  <c r="B806" i="36"/>
  <c r="C806" i="36" s="1"/>
  <c r="D806" i="36" s="1"/>
  <c r="B807" i="36"/>
  <c r="B808" i="36"/>
  <c r="C808" i="36" s="1"/>
  <c r="B809" i="36"/>
  <c r="C809" i="36" s="1"/>
  <c r="B810" i="36"/>
  <c r="C810" i="36" s="1"/>
  <c r="D810" i="36" s="1"/>
  <c r="B811" i="36"/>
  <c r="B812" i="36"/>
  <c r="C812" i="36" s="1"/>
  <c r="D812" i="36" s="1"/>
  <c r="B813" i="36"/>
  <c r="C813" i="36" s="1"/>
  <c r="D813" i="36" s="1"/>
  <c r="B814" i="36"/>
  <c r="C814" i="36" s="1"/>
  <c r="D814" i="36" s="1"/>
  <c r="B815" i="36"/>
  <c r="B816" i="36"/>
  <c r="C816" i="36" s="1"/>
  <c r="B817" i="36"/>
  <c r="C817" i="36" s="1"/>
  <c r="B818" i="36"/>
  <c r="C818" i="36" s="1"/>
  <c r="D818" i="36" s="1"/>
  <c r="B819" i="36"/>
  <c r="B820" i="36"/>
  <c r="C820" i="36" s="1"/>
  <c r="B821" i="36"/>
  <c r="C821" i="36" s="1"/>
  <c r="D821" i="36" s="1"/>
  <c r="B822" i="36"/>
  <c r="C822" i="36" s="1"/>
  <c r="D822" i="36" s="1"/>
  <c r="B823" i="36"/>
  <c r="B824" i="36"/>
  <c r="C824" i="36" s="1"/>
  <c r="B825" i="36"/>
  <c r="C825" i="36" s="1"/>
  <c r="B826" i="36"/>
  <c r="C826" i="36" s="1"/>
  <c r="D826" i="36" s="1"/>
  <c r="B827" i="36"/>
  <c r="B828" i="36"/>
  <c r="C828" i="36" s="1"/>
  <c r="B829" i="36"/>
  <c r="C829" i="36" s="1"/>
  <c r="B830" i="36"/>
  <c r="C830" i="36" s="1"/>
  <c r="B831" i="36"/>
  <c r="B832" i="36"/>
  <c r="C832" i="36" s="1"/>
  <c r="B833" i="36"/>
  <c r="C833" i="36" s="1"/>
  <c r="D833" i="36" s="1"/>
  <c r="B834" i="36"/>
  <c r="C834" i="36" s="1"/>
  <c r="D834" i="36" s="1"/>
  <c r="B835" i="36"/>
  <c r="B836" i="36"/>
  <c r="C836" i="36" s="1"/>
  <c r="B837" i="36"/>
  <c r="C837" i="36" s="1"/>
  <c r="B838" i="36"/>
  <c r="C838" i="36" s="1"/>
  <c r="D838" i="36" s="1"/>
  <c r="B839" i="36"/>
  <c r="B840" i="36"/>
  <c r="C840" i="36" s="1"/>
  <c r="D840" i="36" s="1"/>
  <c r="B841" i="36"/>
  <c r="C841" i="36" s="1"/>
  <c r="D841" i="36" s="1"/>
  <c r="B842" i="36"/>
  <c r="C842" i="36" s="1"/>
  <c r="D842" i="36" s="1"/>
  <c r="B843" i="36"/>
  <c r="B844" i="36"/>
  <c r="C844" i="36" s="1"/>
  <c r="B845" i="36"/>
  <c r="C845" i="36" s="1"/>
  <c r="B846" i="36"/>
  <c r="C846" i="36" s="1"/>
  <c r="D846" i="36" s="1"/>
  <c r="B847" i="36"/>
  <c r="B848" i="36"/>
  <c r="C848" i="36" s="1"/>
  <c r="D848" i="36" s="1"/>
  <c r="B849" i="36"/>
  <c r="C849" i="36" s="1"/>
  <c r="D849" i="36" s="1"/>
  <c r="B850" i="36"/>
  <c r="C850" i="36" s="1"/>
  <c r="D850" i="36" s="1"/>
  <c r="B851" i="36"/>
  <c r="B852" i="36"/>
  <c r="C852" i="36" s="1"/>
  <c r="B853" i="36"/>
  <c r="C853" i="36" s="1"/>
  <c r="B854" i="36"/>
  <c r="C854" i="36" s="1"/>
  <c r="D854" i="36" s="1"/>
  <c r="B855" i="36"/>
  <c r="B856" i="36"/>
  <c r="C856" i="36" s="1"/>
  <c r="B857" i="36"/>
  <c r="C857" i="36" s="1"/>
  <c r="B858" i="36"/>
  <c r="C858" i="36" s="1"/>
  <c r="D858" i="36" s="1"/>
  <c r="B859" i="36"/>
  <c r="B860" i="36"/>
  <c r="C860" i="36" s="1"/>
  <c r="B861" i="36"/>
  <c r="C861" i="36" s="1"/>
  <c r="D861" i="36" s="1"/>
  <c r="B862" i="36"/>
  <c r="C862" i="36" s="1"/>
  <c r="D862" i="36" s="1"/>
  <c r="B863" i="36"/>
  <c r="B864" i="36"/>
  <c r="C864" i="36" s="1"/>
  <c r="B865" i="36"/>
  <c r="C865" i="36" s="1"/>
  <c r="B866" i="36"/>
  <c r="C866" i="36" s="1"/>
  <c r="D866" i="36" s="1"/>
  <c r="B867" i="36"/>
  <c r="B868" i="36"/>
  <c r="C868" i="36" s="1"/>
  <c r="D868" i="36" s="1"/>
  <c r="B869" i="36"/>
  <c r="C869" i="36" s="1"/>
  <c r="D869" i="36" s="1"/>
  <c r="B870" i="36"/>
  <c r="C870" i="36" s="1"/>
  <c r="D870" i="36" s="1"/>
  <c r="B871" i="36"/>
  <c r="B872" i="36"/>
  <c r="C872" i="36" s="1"/>
  <c r="B873" i="36"/>
  <c r="C873" i="36" s="1"/>
  <c r="B874" i="36"/>
  <c r="C874" i="36" s="1"/>
  <c r="D874" i="36" s="1"/>
  <c r="B875" i="36"/>
  <c r="B876" i="36"/>
  <c r="C876" i="36" s="1"/>
  <c r="B877" i="36"/>
  <c r="C877" i="36" s="1"/>
  <c r="B878" i="36"/>
  <c r="C878" i="36" s="1"/>
  <c r="B879" i="36"/>
  <c r="B880" i="36"/>
  <c r="C880" i="36" s="1"/>
  <c r="B881" i="36"/>
  <c r="C881" i="36" s="1"/>
  <c r="B882" i="36"/>
  <c r="C882" i="36" s="1"/>
  <c r="D882" i="36" s="1"/>
  <c r="B883" i="36"/>
  <c r="B884" i="36"/>
  <c r="C884" i="36" s="1"/>
  <c r="B885" i="36"/>
  <c r="C885" i="36" s="1"/>
  <c r="B886" i="36"/>
  <c r="C886" i="36" s="1"/>
  <c r="D886" i="36" s="1"/>
  <c r="B887" i="36"/>
  <c r="B888" i="36"/>
  <c r="C888" i="36" s="1"/>
  <c r="B889" i="36"/>
  <c r="C889" i="36" s="1"/>
  <c r="D889" i="36" s="1"/>
  <c r="B890" i="36"/>
  <c r="C890" i="36" s="1"/>
  <c r="D890" i="36" s="1"/>
  <c r="B891" i="36"/>
  <c r="B892" i="36"/>
  <c r="C892" i="36" s="1"/>
  <c r="B893" i="36"/>
  <c r="C893" i="36" s="1"/>
  <c r="B894" i="36"/>
  <c r="C894" i="36" s="1"/>
  <c r="B895" i="36"/>
  <c r="B896" i="36"/>
  <c r="C896" i="36" s="1"/>
  <c r="D896" i="36" s="1"/>
  <c r="B897" i="36"/>
  <c r="C897" i="36" s="1"/>
  <c r="D897" i="36" s="1"/>
  <c r="B898" i="36"/>
  <c r="C898" i="36" s="1"/>
  <c r="D898" i="36" s="1"/>
  <c r="B899" i="36"/>
  <c r="B900" i="36"/>
  <c r="C900" i="36" s="1"/>
  <c r="B901" i="36"/>
  <c r="C901" i="36" s="1"/>
  <c r="B902" i="36"/>
  <c r="C902" i="36" s="1"/>
  <c r="D902" i="36" s="1"/>
  <c r="B903" i="36"/>
  <c r="B904" i="36"/>
  <c r="C904" i="36" s="1"/>
  <c r="D904" i="36" s="1"/>
  <c r="B905" i="36"/>
  <c r="C905" i="36" s="1"/>
  <c r="D905" i="36" s="1"/>
  <c r="B906" i="36"/>
  <c r="C906" i="36" s="1"/>
  <c r="D906" i="36" s="1"/>
  <c r="B907" i="36"/>
  <c r="B908" i="36"/>
  <c r="C908" i="36" s="1"/>
  <c r="B909" i="36"/>
  <c r="C909" i="36" s="1"/>
  <c r="B910" i="36"/>
  <c r="C910" i="36" s="1"/>
  <c r="D910" i="36" s="1"/>
  <c r="B911" i="36"/>
  <c r="B912" i="36"/>
  <c r="C912" i="36" s="1"/>
  <c r="B913" i="36"/>
  <c r="C913" i="36" s="1"/>
  <c r="B914" i="36"/>
  <c r="C914" i="36" s="1"/>
  <c r="D914" i="36" s="1"/>
  <c r="B915" i="36"/>
  <c r="B916" i="36"/>
  <c r="C916" i="36" s="1"/>
  <c r="B917" i="36"/>
  <c r="C917" i="36" s="1"/>
  <c r="D917" i="36" s="1"/>
  <c r="B918" i="36"/>
  <c r="C918" i="36" s="1"/>
  <c r="D918" i="36" s="1"/>
  <c r="B919" i="36"/>
  <c r="B920" i="36"/>
  <c r="C920" i="36" s="1"/>
  <c r="B921" i="36"/>
  <c r="C921" i="36" s="1"/>
  <c r="B922" i="36"/>
  <c r="C922" i="36" s="1"/>
  <c r="D922" i="36" s="1"/>
  <c r="B923" i="36"/>
  <c r="B924" i="36"/>
  <c r="C924" i="36" s="1"/>
  <c r="D924" i="36" s="1"/>
  <c r="B925" i="36"/>
  <c r="C925" i="36" s="1"/>
  <c r="D925" i="36" s="1"/>
  <c r="B926" i="36"/>
  <c r="C926" i="36" s="1"/>
  <c r="D926" i="36" s="1"/>
  <c r="B927" i="36"/>
  <c r="B928" i="36"/>
  <c r="C928" i="36" s="1"/>
  <c r="B929" i="36"/>
  <c r="C929" i="36" s="1"/>
  <c r="B930" i="36"/>
  <c r="C930" i="36" s="1"/>
  <c r="D930" i="36" s="1"/>
  <c r="B931" i="36"/>
  <c r="B932" i="36"/>
  <c r="C932" i="36" s="1"/>
  <c r="B933" i="36"/>
  <c r="C933" i="36" s="1"/>
  <c r="D933" i="36" s="1"/>
  <c r="B934" i="36"/>
  <c r="C934" i="36" s="1"/>
  <c r="B935" i="36"/>
  <c r="B936" i="36"/>
  <c r="C936" i="36" s="1"/>
  <c r="B937" i="36"/>
  <c r="C937" i="36" s="1"/>
  <c r="B938" i="36"/>
  <c r="C938" i="36" s="1"/>
  <c r="D938" i="36" s="1"/>
  <c r="B939" i="36"/>
  <c r="B940" i="36"/>
  <c r="C940" i="36" s="1"/>
  <c r="B941" i="36"/>
  <c r="C941" i="36" s="1"/>
  <c r="B942" i="36"/>
  <c r="C942" i="36" s="1"/>
  <c r="B943" i="36"/>
  <c r="B944" i="36"/>
  <c r="C944" i="36" s="1"/>
  <c r="B945" i="36"/>
  <c r="C945" i="36" s="1"/>
  <c r="D945" i="36" s="1"/>
  <c r="B946" i="36"/>
  <c r="C946" i="36" s="1"/>
  <c r="D946" i="36" s="1"/>
  <c r="B947" i="36"/>
  <c r="B948" i="36"/>
  <c r="C948" i="36" s="1"/>
  <c r="B949" i="36"/>
  <c r="C949" i="36" s="1"/>
  <c r="B950" i="36"/>
  <c r="C950" i="36" s="1"/>
  <c r="D950" i="36" s="1"/>
  <c r="B951" i="36"/>
  <c r="B952" i="36"/>
  <c r="C952" i="36" s="1"/>
  <c r="D952" i="36" s="1"/>
  <c r="B953" i="36"/>
  <c r="C953" i="36" s="1"/>
  <c r="D953" i="36" s="1"/>
  <c r="B954" i="36"/>
  <c r="C954" i="36" s="1"/>
  <c r="D954" i="36" s="1"/>
  <c r="B955" i="36"/>
  <c r="B956" i="36"/>
  <c r="C956" i="36" s="1"/>
  <c r="B957" i="36"/>
  <c r="C957" i="36" s="1"/>
  <c r="B958" i="36"/>
  <c r="C958" i="36" s="1"/>
  <c r="B959" i="36"/>
  <c r="B960" i="36"/>
  <c r="C960" i="36" s="1"/>
  <c r="D960" i="36" s="1"/>
  <c r="B961" i="36"/>
  <c r="C961" i="36" s="1"/>
  <c r="D961" i="36" s="1"/>
  <c r="B962" i="36"/>
  <c r="C962" i="36" s="1"/>
  <c r="D962" i="36" s="1"/>
  <c r="B963" i="36"/>
  <c r="B964" i="36"/>
  <c r="C964" i="36" s="1"/>
  <c r="B965" i="36"/>
  <c r="C965" i="36" s="1"/>
  <c r="B966" i="36"/>
  <c r="C966" i="36" s="1"/>
  <c r="D966" i="36" s="1"/>
  <c r="B967" i="36"/>
  <c r="B968" i="36"/>
  <c r="C968" i="36" s="1"/>
  <c r="B969" i="36"/>
  <c r="C969" i="36" s="1"/>
  <c r="B970" i="36"/>
  <c r="C970" i="36" s="1"/>
  <c r="D970" i="36" s="1"/>
  <c r="B971" i="36"/>
  <c r="B972" i="36"/>
  <c r="C972" i="36" s="1"/>
  <c r="B973" i="36"/>
  <c r="C973" i="36" s="1"/>
  <c r="D973" i="36" s="1"/>
  <c r="B974" i="36"/>
  <c r="C974" i="36" s="1"/>
  <c r="D974" i="36" s="1"/>
  <c r="B975" i="36"/>
  <c r="B976" i="36"/>
  <c r="C976" i="36" s="1"/>
  <c r="B977" i="36"/>
  <c r="C977" i="36" s="1"/>
  <c r="B978" i="36"/>
  <c r="C978" i="36" s="1"/>
  <c r="D978" i="36" s="1"/>
  <c r="B979" i="36"/>
  <c r="B980" i="36"/>
  <c r="C980" i="36" s="1"/>
  <c r="D980" i="36" s="1"/>
  <c r="B981" i="36"/>
  <c r="C981" i="36" s="1"/>
  <c r="D981" i="36" s="1"/>
  <c r="B982" i="36"/>
  <c r="C982" i="36" s="1"/>
  <c r="D982" i="36" s="1"/>
  <c r="B983" i="36"/>
  <c r="B984" i="36"/>
  <c r="C984" i="36" s="1"/>
  <c r="B985" i="36"/>
  <c r="C985" i="36" s="1"/>
  <c r="B986" i="36"/>
  <c r="C986" i="36" s="1"/>
  <c r="D986" i="36" s="1"/>
  <c r="B987" i="36"/>
  <c r="B988" i="36"/>
  <c r="C988" i="36" s="1"/>
  <c r="B989" i="36"/>
  <c r="C989" i="36" s="1"/>
  <c r="B990" i="36"/>
  <c r="C990" i="36" s="1"/>
  <c r="B991" i="36"/>
  <c r="B992" i="36"/>
  <c r="C992" i="36" s="1"/>
  <c r="B993" i="36"/>
  <c r="C993" i="36" s="1"/>
  <c r="B994" i="36"/>
  <c r="C994" i="36" s="1"/>
  <c r="D994" i="36" s="1"/>
  <c r="B995" i="36"/>
  <c r="B996" i="36"/>
  <c r="C996" i="36" s="1"/>
  <c r="B997" i="36"/>
  <c r="C997" i="36" s="1"/>
  <c r="B998" i="36"/>
  <c r="C998" i="36" s="1"/>
  <c r="D998" i="36" s="1"/>
  <c r="B999" i="36"/>
  <c r="B1000" i="36"/>
  <c r="C1000" i="36" s="1"/>
  <c r="B1001" i="36"/>
  <c r="C1001" i="36" s="1"/>
  <c r="D1001" i="36" s="1"/>
  <c r="B1002" i="36"/>
  <c r="C1002" i="36" s="1"/>
  <c r="D1002" i="36" s="1"/>
  <c r="B1003" i="36"/>
  <c r="B1004" i="36"/>
  <c r="C1004" i="36" s="1"/>
  <c r="B1005" i="36"/>
  <c r="C1005" i="36" s="1"/>
  <c r="B1006" i="36"/>
  <c r="C1006" i="36" s="1"/>
  <c r="B1007" i="36"/>
  <c r="B1008" i="36"/>
  <c r="C1008" i="36" s="1"/>
  <c r="D1008" i="36" s="1"/>
  <c r="B1009" i="36"/>
  <c r="C1009" i="36" s="1"/>
  <c r="D1009" i="36" s="1"/>
  <c r="B1010" i="36"/>
  <c r="C1010" i="36" s="1"/>
  <c r="D1010" i="36" s="1"/>
  <c r="B1011" i="36"/>
  <c r="B1012" i="36"/>
  <c r="C1012" i="36" s="1"/>
  <c r="B1013" i="36"/>
  <c r="C1013" i="36" s="1"/>
  <c r="B1014" i="36"/>
  <c r="C1014" i="36" s="1"/>
  <c r="D1014" i="36" s="1"/>
  <c r="B1015" i="36"/>
  <c r="B1016" i="36"/>
  <c r="C1016" i="36" s="1"/>
  <c r="D1016" i="36" s="1"/>
  <c r="B1017" i="36"/>
  <c r="C1017" i="36" s="1"/>
  <c r="D1017" i="36" s="1"/>
  <c r="B1018" i="36"/>
  <c r="C1018" i="36" s="1"/>
  <c r="B1019" i="36"/>
  <c r="B1020" i="36"/>
  <c r="C1020" i="36" s="1"/>
  <c r="B1021" i="36"/>
  <c r="C1021" i="36" s="1"/>
  <c r="B1022" i="36"/>
  <c r="C1022" i="36" s="1"/>
  <c r="D1022" i="36" s="1"/>
  <c r="B1023" i="36"/>
  <c r="B1024" i="36"/>
  <c r="C1024" i="36" s="1"/>
  <c r="B1025" i="36"/>
  <c r="C1025" i="36" s="1"/>
  <c r="B1026" i="36"/>
  <c r="C1026" i="36" s="1"/>
  <c r="D1026" i="36" s="1"/>
  <c r="B1027" i="36"/>
  <c r="B1028" i="36"/>
  <c r="C1028" i="36" s="1"/>
  <c r="B1029" i="36"/>
  <c r="C1029" i="36" s="1"/>
  <c r="D1029" i="36" s="1"/>
  <c r="B1030" i="36"/>
  <c r="C1030" i="36" s="1"/>
  <c r="D1030" i="36" s="1"/>
  <c r="B1031" i="36"/>
  <c r="B1032" i="36"/>
  <c r="C1032" i="36" s="1"/>
  <c r="B1033" i="36"/>
  <c r="C1033" i="36" s="1"/>
  <c r="B1034" i="36"/>
  <c r="C1034" i="36" s="1"/>
  <c r="D1034" i="36" s="1"/>
  <c r="B1035" i="36"/>
  <c r="B1036" i="36"/>
  <c r="C1036" i="36" s="1"/>
  <c r="D1036" i="36" s="1"/>
  <c r="B1037" i="36"/>
  <c r="C1037" i="36" s="1"/>
  <c r="D1037" i="36" s="1"/>
  <c r="B1038" i="36"/>
  <c r="C1038" i="36" s="1"/>
  <c r="D1038" i="36" s="1"/>
  <c r="B1039" i="36"/>
  <c r="B1040" i="36"/>
  <c r="C1040" i="36" s="1"/>
  <c r="B1041" i="36"/>
  <c r="C1041" i="36" s="1"/>
  <c r="B1042" i="36"/>
  <c r="C1042" i="36" s="1"/>
  <c r="D1042" i="36" s="1"/>
  <c r="B1043" i="36"/>
  <c r="B1044" i="36"/>
  <c r="C1044" i="36" s="1"/>
  <c r="B1045" i="36"/>
  <c r="C1045" i="36" s="1"/>
  <c r="D1045" i="36" s="1"/>
  <c r="B1046" i="36"/>
  <c r="C1046" i="36" s="1"/>
  <c r="D1046" i="36" s="1"/>
  <c r="B1047" i="36"/>
  <c r="B1048" i="36"/>
  <c r="C1048" i="36" s="1"/>
  <c r="B1049" i="36"/>
  <c r="C1049" i="36" s="1"/>
  <c r="B1050" i="36"/>
  <c r="C1050" i="36" s="1"/>
  <c r="D1050" i="36" s="1"/>
  <c r="B1051" i="36"/>
  <c r="B1052" i="36"/>
  <c r="C1052" i="36" s="1"/>
  <c r="B1053" i="36"/>
  <c r="C1053" i="36" s="1"/>
  <c r="B1054" i="36"/>
  <c r="C1054" i="36" s="1"/>
  <c r="B1055" i="36"/>
  <c r="B1056" i="36"/>
  <c r="C1056" i="36" s="1"/>
  <c r="B1057" i="36"/>
  <c r="C1057" i="36" s="1"/>
  <c r="D1057" i="36" s="1"/>
  <c r="B1058" i="36"/>
  <c r="C1058" i="36" s="1"/>
  <c r="D1058" i="36" s="1"/>
  <c r="B1059" i="36"/>
  <c r="B1060" i="36"/>
  <c r="C1060" i="36" s="1"/>
  <c r="B1061" i="36"/>
  <c r="C1061" i="36" s="1"/>
  <c r="B1062" i="36"/>
  <c r="C1062" i="36" s="1"/>
  <c r="D1062" i="36" s="1"/>
  <c r="B1063" i="36"/>
  <c r="B1064" i="36"/>
  <c r="C1064" i="36" s="1"/>
  <c r="D1064" i="36" s="1"/>
  <c r="B1065" i="36"/>
  <c r="C1065" i="36" s="1"/>
  <c r="D1065" i="36" s="1"/>
  <c r="B1066" i="36"/>
  <c r="C1066" i="36" s="1"/>
  <c r="D1066" i="36" s="1"/>
  <c r="B1067" i="36"/>
  <c r="B1068" i="36"/>
  <c r="C1068" i="36" s="1"/>
  <c r="B1069" i="36"/>
  <c r="C1069" i="36" s="1"/>
  <c r="B1070" i="36"/>
  <c r="C1070" i="36" s="1"/>
  <c r="B1071" i="36"/>
  <c r="B1072" i="36"/>
  <c r="C1072" i="36" s="1"/>
  <c r="D1072" i="36" s="1"/>
  <c r="B1073" i="36"/>
  <c r="C1073" i="36" s="1"/>
  <c r="D1073" i="36" s="1"/>
  <c r="B1074" i="36"/>
  <c r="C1074" i="36" s="1"/>
  <c r="D1074" i="36" s="1"/>
  <c r="B1075" i="36"/>
  <c r="B1076" i="36"/>
  <c r="C1076" i="36" s="1"/>
  <c r="B1077" i="36"/>
  <c r="C1077" i="36" s="1"/>
  <c r="B1078" i="36"/>
  <c r="C1078" i="36" s="1"/>
  <c r="D1078" i="36" s="1"/>
  <c r="B1079" i="36"/>
  <c r="B1080" i="36"/>
  <c r="C1080" i="36" s="1"/>
  <c r="B1081" i="36"/>
  <c r="C1081" i="36" s="1"/>
  <c r="B1082" i="36"/>
  <c r="C1082" i="36" s="1"/>
  <c r="D1082" i="36" s="1"/>
  <c r="B1083" i="36"/>
  <c r="B1084" i="36"/>
  <c r="C1084" i="36" s="1"/>
  <c r="B1085" i="36"/>
  <c r="C1085" i="36" s="1"/>
  <c r="D1085" i="36" s="1"/>
  <c r="B1086" i="36"/>
  <c r="C1086" i="36" s="1"/>
  <c r="D1086" i="36" s="1"/>
  <c r="B1087" i="36"/>
  <c r="B1088" i="36"/>
  <c r="C1088" i="36" s="1"/>
  <c r="B1089" i="36"/>
  <c r="C1089" i="36" s="1"/>
  <c r="B1090" i="36"/>
  <c r="C1090" i="36" s="1"/>
  <c r="D1090" i="36" s="1"/>
  <c r="B1091" i="36"/>
  <c r="B1092" i="36"/>
  <c r="C1092" i="36" s="1"/>
  <c r="D1092" i="36" s="1"/>
  <c r="B1093" i="36"/>
  <c r="C1093" i="36" s="1"/>
  <c r="D1093" i="36" s="1"/>
  <c r="B1094" i="36"/>
  <c r="C1094" i="36" s="1"/>
  <c r="D1094" i="36" s="1"/>
  <c r="B1095" i="36"/>
  <c r="B1096" i="36"/>
  <c r="C1096" i="36" s="1"/>
  <c r="B1097" i="36"/>
  <c r="C1097" i="36" s="1"/>
  <c r="D1097" i="36" s="1"/>
  <c r="B1098" i="36"/>
  <c r="C1098" i="36" s="1"/>
  <c r="D1098" i="36" s="1"/>
  <c r="B1099" i="36"/>
  <c r="B1100" i="36"/>
  <c r="C1100" i="36" s="1"/>
  <c r="B1101" i="36"/>
  <c r="C1101" i="36" s="1"/>
  <c r="B1102" i="36"/>
  <c r="C1102" i="36" s="1"/>
  <c r="B1103" i="36"/>
  <c r="B1104" i="36"/>
  <c r="C1104" i="36" s="1"/>
  <c r="B1105" i="36"/>
  <c r="C1105" i="36" s="1"/>
  <c r="B1106" i="36"/>
  <c r="C1106" i="36" s="1"/>
  <c r="D1106" i="36" s="1"/>
  <c r="B1107" i="36"/>
  <c r="B1108" i="36"/>
  <c r="C1108" i="36" s="1"/>
  <c r="B1109" i="36"/>
  <c r="C1109" i="36" s="1"/>
  <c r="B1110" i="36"/>
  <c r="C1110" i="36" s="1"/>
  <c r="D1110" i="36" s="1"/>
  <c r="B1111" i="36"/>
  <c r="B1112" i="36"/>
  <c r="C1112" i="36" s="1"/>
  <c r="B1113" i="36"/>
  <c r="C1113" i="36" s="1"/>
  <c r="D1113" i="36" s="1"/>
  <c r="B1114" i="36"/>
  <c r="C1114" i="36" s="1"/>
  <c r="D1114" i="36" s="1"/>
  <c r="B1115" i="36"/>
  <c r="B1116" i="36"/>
  <c r="C1116" i="36" s="1"/>
  <c r="B1117" i="36"/>
  <c r="C1117" i="36" s="1"/>
  <c r="B1118" i="36"/>
  <c r="C1118" i="36" s="1"/>
  <c r="B1119" i="36"/>
  <c r="B1120" i="36"/>
  <c r="C1120" i="36" s="1"/>
  <c r="D1120" i="36" s="1"/>
  <c r="B1121" i="36"/>
  <c r="C1121" i="36" s="1"/>
  <c r="D1121" i="36" s="1"/>
  <c r="B1122" i="36"/>
  <c r="C1122" i="36" s="1"/>
  <c r="D1122" i="36" s="1"/>
  <c r="B1123" i="36"/>
  <c r="B1124" i="36"/>
  <c r="C1124" i="36" s="1"/>
  <c r="B1125" i="36"/>
  <c r="C1125" i="36" s="1"/>
  <c r="B1126" i="36"/>
  <c r="C1126" i="36" s="1"/>
  <c r="D1126" i="36" s="1"/>
  <c r="B1127" i="36"/>
  <c r="B1128" i="36"/>
  <c r="C1128" i="36" s="1"/>
  <c r="D1128" i="36" s="1"/>
  <c r="B1129" i="36"/>
  <c r="C1129" i="36" s="1"/>
  <c r="D1129" i="36" s="1"/>
  <c r="B1130" i="36"/>
  <c r="C1130" i="36" s="1"/>
  <c r="D1130" i="36" s="1"/>
  <c r="B1131" i="36"/>
  <c r="B1132" i="36"/>
  <c r="C1132" i="36" s="1"/>
  <c r="B1133" i="36"/>
  <c r="C1133" i="36" s="1"/>
  <c r="B1134" i="36"/>
  <c r="C1134" i="36" s="1"/>
  <c r="D1134" i="36" s="1"/>
  <c r="B1135" i="36"/>
  <c r="B1136" i="36"/>
  <c r="C1136" i="36" s="1"/>
  <c r="B1137" i="36"/>
  <c r="C1137" i="36" s="1"/>
  <c r="B1138" i="36"/>
  <c r="C1138" i="36" s="1"/>
  <c r="D1138" i="36" s="1"/>
  <c r="B1139" i="36"/>
  <c r="B1140" i="36"/>
  <c r="C1140" i="36" s="1"/>
  <c r="B1141" i="36"/>
  <c r="C1141" i="36" s="1"/>
  <c r="D1141" i="36" s="1"/>
  <c r="B1142" i="36"/>
  <c r="C1142" i="36" s="1"/>
  <c r="D1142" i="36" s="1"/>
  <c r="B1143" i="36"/>
  <c r="B1144" i="36"/>
  <c r="C1144" i="36" s="1"/>
  <c r="D1144" i="36" s="1"/>
  <c r="B1145" i="36"/>
  <c r="C1145" i="36" s="1"/>
  <c r="B1146" i="36"/>
  <c r="C1146" i="36" s="1"/>
  <c r="D1146" i="36" s="1"/>
  <c r="B1147" i="36"/>
  <c r="B1148" i="36"/>
  <c r="C1148" i="36" s="1"/>
  <c r="D1148" i="36" s="1"/>
  <c r="B1149" i="36"/>
  <c r="C1149" i="36" s="1"/>
  <c r="D1149" i="36" s="1"/>
  <c r="B1150" i="36"/>
  <c r="C1150" i="36" s="1"/>
  <c r="D1150" i="36" s="1"/>
  <c r="B1151" i="36"/>
  <c r="B1152" i="36"/>
  <c r="C1152" i="36" s="1"/>
  <c r="B1153" i="36"/>
  <c r="C1153" i="36" s="1"/>
  <c r="B1154" i="36"/>
  <c r="C1154" i="36" s="1"/>
  <c r="D1154" i="36" s="1"/>
  <c r="B1155" i="36"/>
  <c r="B1156" i="36"/>
  <c r="C1156" i="36" s="1"/>
  <c r="D1156" i="36" s="1"/>
  <c r="B1157" i="36"/>
  <c r="C1157" i="36" s="1"/>
  <c r="D1157" i="36" s="1"/>
  <c r="B1158" i="36"/>
  <c r="C1158" i="36" s="1"/>
  <c r="D1158" i="36" s="1"/>
  <c r="B1159" i="36"/>
  <c r="B1160" i="36"/>
  <c r="C1160" i="36" s="1"/>
  <c r="B1161" i="36"/>
  <c r="C1161" i="36" s="1"/>
  <c r="B1162" i="36"/>
  <c r="C1162" i="36" s="1"/>
  <c r="D1162" i="36" s="1"/>
  <c r="B1163" i="36"/>
  <c r="B1164" i="36"/>
  <c r="C1164" i="36" s="1"/>
  <c r="B1165" i="36"/>
  <c r="C1165" i="36" s="1"/>
  <c r="B1166" i="36"/>
  <c r="C1166" i="36" s="1"/>
  <c r="D1166" i="36" s="1"/>
  <c r="B1167" i="36"/>
  <c r="B1168" i="36"/>
  <c r="C1168" i="36" s="1"/>
  <c r="B1169" i="36"/>
  <c r="C1169" i="36" s="1"/>
  <c r="D1169" i="36" s="1"/>
  <c r="B1170" i="36"/>
  <c r="C1170" i="36" s="1"/>
  <c r="D1170" i="36" s="1"/>
  <c r="B1171" i="36"/>
  <c r="B1172" i="36"/>
  <c r="C1172" i="36" s="1"/>
  <c r="B1173" i="36"/>
  <c r="C1173" i="36" s="1"/>
  <c r="B1174" i="36"/>
  <c r="C1174" i="36" s="1"/>
  <c r="D1174" i="36" s="1"/>
  <c r="B1175" i="36"/>
  <c r="B1176" i="36"/>
  <c r="C1176" i="36" s="1"/>
  <c r="D1176" i="36" s="1"/>
  <c r="B1177" i="36"/>
  <c r="C1177" i="36" s="1"/>
  <c r="D1177" i="36" s="1"/>
  <c r="B1178" i="36"/>
  <c r="C1178" i="36" s="1"/>
  <c r="D1178" i="36" s="1"/>
  <c r="B1179" i="36"/>
  <c r="B1180" i="36"/>
  <c r="C1180" i="36" s="1"/>
  <c r="B1181" i="36"/>
  <c r="C1181" i="36" s="1"/>
  <c r="B1182" i="36"/>
  <c r="C1182" i="36" s="1"/>
  <c r="B1183" i="36"/>
  <c r="B1184" i="36"/>
  <c r="C1184" i="36" s="1"/>
  <c r="D1184" i="36" s="1"/>
  <c r="B1185" i="36"/>
  <c r="C1185" i="36" s="1"/>
  <c r="D1185" i="36" s="1"/>
  <c r="B1186" i="36"/>
  <c r="C1186" i="36" s="1"/>
  <c r="D1186" i="36" s="1"/>
  <c r="B1187" i="36"/>
  <c r="B1188" i="36"/>
  <c r="C1188" i="36" s="1"/>
  <c r="D1188" i="36" s="1"/>
  <c r="B1189" i="36"/>
  <c r="C1189" i="36" s="1"/>
  <c r="B1190" i="36"/>
  <c r="C1190" i="36" s="1"/>
  <c r="D1190" i="36" s="1"/>
  <c r="B1191" i="36"/>
  <c r="B1192" i="36"/>
  <c r="C1192" i="36" s="1"/>
  <c r="B1193" i="36"/>
  <c r="C1193" i="36" s="1"/>
  <c r="B1194" i="36"/>
  <c r="C1194" i="36" s="1"/>
  <c r="D1194" i="36" s="1"/>
  <c r="B1195" i="36"/>
  <c r="B1196" i="36"/>
  <c r="C1196" i="36" s="1"/>
  <c r="B1197" i="36"/>
  <c r="C1197" i="36" s="1"/>
  <c r="D1197" i="36" s="1"/>
  <c r="B1198" i="36"/>
  <c r="C1198" i="36" s="1"/>
  <c r="D1198" i="36" s="1"/>
  <c r="B1199" i="36"/>
  <c r="B1200" i="36"/>
  <c r="C1200" i="36" s="1"/>
  <c r="B1201" i="36"/>
  <c r="C1201" i="36" s="1"/>
  <c r="B1202" i="36"/>
  <c r="C1202" i="36" s="1"/>
  <c r="D1202" i="36" s="1"/>
  <c r="B1203" i="36"/>
  <c r="B1204" i="36"/>
  <c r="C1204" i="36" s="1"/>
  <c r="D1204" i="36" s="1"/>
  <c r="B1205" i="36"/>
  <c r="C1205" i="36" s="1"/>
  <c r="D1205" i="36" s="1"/>
  <c r="B1206" i="36"/>
  <c r="C1206" i="36" s="1"/>
  <c r="D1206" i="36" s="1"/>
  <c r="B1207" i="36"/>
  <c r="B1208" i="36"/>
  <c r="C1208" i="36" s="1"/>
  <c r="B1209" i="36"/>
  <c r="C1209" i="36" s="1"/>
  <c r="B1210" i="36"/>
  <c r="C1210" i="36" s="1"/>
  <c r="D1210" i="36" s="1"/>
  <c r="B1211" i="36"/>
  <c r="B1212" i="36"/>
  <c r="C1212" i="36" s="1"/>
  <c r="B1213" i="36"/>
  <c r="C1213" i="36" s="1"/>
  <c r="B1214" i="36"/>
  <c r="C1214" i="36" s="1"/>
  <c r="B1215" i="36"/>
  <c r="B1216" i="36"/>
  <c r="C1216" i="36" s="1"/>
  <c r="B1217" i="36"/>
  <c r="C1217" i="36" s="1"/>
  <c r="B1218" i="36"/>
  <c r="C1218" i="36" s="1"/>
  <c r="D1218" i="36" s="1"/>
  <c r="B1219" i="36"/>
  <c r="B1220" i="36"/>
  <c r="C1220" i="36" s="1"/>
  <c r="D1220" i="36" s="1"/>
  <c r="B1221" i="36"/>
  <c r="C1221" i="36" s="1"/>
  <c r="B1222" i="36"/>
  <c r="C1222" i="36" s="1"/>
  <c r="D1222" i="36" s="1"/>
  <c r="B1223" i="36"/>
  <c r="B1224" i="36"/>
  <c r="C1224" i="36" s="1"/>
  <c r="B1225" i="36"/>
  <c r="C1225" i="36" s="1"/>
  <c r="D1225" i="36" s="1"/>
  <c r="B1226" i="36"/>
  <c r="C1226" i="36" s="1"/>
  <c r="D1226" i="36" s="1"/>
  <c r="B1227" i="36"/>
  <c r="B1228" i="36"/>
  <c r="C1228" i="36" s="1"/>
  <c r="B1229" i="36"/>
  <c r="C1229" i="36" s="1"/>
  <c r="B1230" i="36"/>
  <c r="C1230" i="36" s="1"/>
  <c r="B1231" i="36"/>
  <c r="B1232" i="36"/>
  <c r="C1232" i="36" s="1"/>
  <c r="D1232" i="36" s="1"/>
  <c r="B1233" i="36"/>
  <c r="C1233" i="36" s="1"/>
  <c r="D1233" i="36" s="1"/>
  <c r="B1234" i="36"/>
  <c r="C1234" i="36" s="1"/>
  <c r="D1234" i="36" s="1"/>
  <c r="B1235" i="36"/>
  <c r="B1236" i="36"/>
  <c r="C1236" i="36" s="1"/>
  <c r="B1237" i="36"/>
  <c r="C1237" i="36" s="1"/>
  <c r="B1238" i="36"/>
  <c r="C1238" i="36" s="1"/>
  <c r="D1238" i="36" s="1"/>
  <c r="B1239" i="36"/>
  <c r="B1240" i="36"/>
  <c r="C1240" i="36" s="1"/>
  <c r="D1240" i="36" s="1"/>
  <c r="B1241" i="36"/>
  <c r="C1241" i="36" s="1"/>
  <c r="D1241" i="36" s="1"/>
  <c r="B1242" i="36"/>
  <c r="C1242" i="36" s="1"/>
  <c r="D1242" i="36" s="1"/>
  <c r="B1243" i="36"/>
  <c r="B1244" i="36"/>
  <c r="C1244" i="36" s="1"/>
  <c r="B1245" i="36"/>
  <c r="C1245" i="36" s="1"/>
  <c r="B1246" i="36"/>
  <c r="C1246" i="36" s="1"/>
  <c r="D1246" i="36" s="1"/>
  <c r="B1247" i="36"/>
  <c r="B1248" i="36"/>
  <c r="C1248" i="36" s="1"/>
  <c r="B1249" i="36"/>
  <c r="C1249" i="36" s="1"/>
  <c r="B1250" i="36"/>
  <c r="C1250" i="36" s="1"/>
  <c r="D1250" i="36" s="1"/>
  <c r="B1251" i="36"/>
  <c r="B1252" i="36"/>
  <c r="C1252" i="36" s="1"/>
  <c r="B1253" i="36"/>
  <c r="C1253" i="36" s="1"/>
  <c r="D1253" i="36" s="1"/>
  <c r="B1254" i="36"/>
  <c r="C1254" i="36" s="1"/>
  <c r="D1254" i="36" s="1"/>
  <c r="B1255" i="36"/>
  <c r="B1256" i="36"/>
  <c r="C1256" i="36" s="1"/>
  <c r="B1257" i="36"/>
  <c r="C1257" i="36" s="1"/>
  <c r="B1258" i="36"/>
  <c r="C1258" i="36" s="1"/>
  <c r="D1258" i="36" s="1"/>
  <c r="B1259" i="36"/>
  <c r="B1260" i="36"/>
  <c r="C1260" i="36" s="1"/>
  <c r="D1260" i="36" s="1"/>
  <c r="B1261" i="36"/>
  <c r="C1261" i="36" s="1"/>
  <c r="D1261" i="36" s="1"/>
  <c r="B1262" i="36"/>
  <c r="C1262" i="36" s="1"/>
  <c r="D1262" i="36" s="1"/>
  <c r="B1263" i="36"/>
  <c r="B1264" i="36"/>
  <c r="C1264" i="36" s="1"/>
  <c r="B1265" i="36"/>
  <c r="C1265" i="36" s="1"/>
  <c r="B1266" i="36"/>
  <c r="C1266" i="36" s="1"/>
  <c r="D1266" i="36" s="1"/>
  <c r="B1267" i="36"/>
  <c r="B1268" i="36"/>
  <c r="C1268" i="36" s="1"/>
  <c r="B1269" i="36"/>
  <c r="C1269" i="36" s="1"/>
  <c r="D1269" i="36" s="1"/>
  <c r="B1270" i="36"/>
  <c r="C1270" i="36" s="1"/>
  <c r="D1270" i="36" s="1"/>
  <c r="B1271" i="36"/>
  <c r="B1272" i="36"/>
  <c r="C1272" i="36" s="1"/>
  <c r="D1272" i="36" s="1"/>
  <c r="B1273" i="36"/>
  <c r="C1273" i="36" s="1"/>
  <c r="B1274" i="36"/>
  <c r="C1274" i="36" s="1"/>
  <c r="D1274" i="36" s="1"/>
  <c r="B1275" i="36"/>
  <c r="B1276" i="36"/>
  <c r="C1276" i="36" s="1"/>
  <c r="B1277" i="36"/>
  <c r="C1277" i="36" s="1"/>
  <c r="B1278" i="36"/>
  <c r="C1278" i="36" s="1"/>
  <c r="B1279" i="36"/>
  <c r="B1280" i="36"/>
  <c r="C1280" i="36" s="1"/>
  <c r="B1281" i="36"/>
  <c r="C1281" i="36" s="1"/>
  <c r="D1281" i="36" s="1"/>
  <c r="B1282" i="36"/>
  <c r="C1282" i="36" s="1"/>
  <c r="D1282" i="36" s="1"/>
  <c r="B1283" i="36"/>
  <c r="B1284" i="36"/>
  <c r="C1284" i="36" s="1"/>
  <c r="D1284" i="36" s="1"/>
  <c r="B1285" i="36"/>
  <c r="C1285" i="36" s="1"/>
  <c r="B1286" i="36"/>
  <c r="C1286" i="36" s="1"/>
  <c r="D1286" i="36" s="1"/>
  <c r="B1287" i="36"/>
  <c r="B1288" i="36"/>
  <c r="C1288" i="36" s="1"/>
  <c r="D1288" i="36" s="1"/>
  <c r="B1289" i="36"/>
  <c r="C1289" i="36" s="1"/>
  <c r="D1289" i="36" s="1"/>
  <c r="B1290" i="36"/>
  <c r="C1290" i="36" s="1"/>
  <c r="D1290" i="36" s="1"/>
  <c r="B1291" i="36"/>
  <c r="B1292" i="36"/>
  <c r="C1292" i="36" s="1"/>
  <c r="B1293" i="36"/>
  <c r="C1293" i="36" s="1"/>
  <c r="B1294" i="36"/>
  <c r="C1294" i="36" s="1"/>
  <c r="D1294" i="36" s="1"/>
  <c r="B1295" i="36"/>
  <c r="B1296" i="36"/>
  <c r="C1296" i="36" s="1"/>
  <c r="D1296" i="36" s="1"/>
  <c r="B1297" i="36"/>
  <c r="C1297" i="36" s="1"/>
  <c r="D1297" i="36" s="1"/>
  <c r="B1298" i="36"/>
  <c r="C1298" i="36" s="1"/>
  <c r="D1298" i="36" s="1"/>
  <c r="B1299" i="36"/>
  <c r="B1300" i="36"/>
  <c r="C1300" i="36" s="1"/>
  <c r="B1301" i="36"/>
  <c r="C1301" i="36" s="1"/>
  <c r="B1302" i="36"/>
  <c r="C1302" i="36" s="1"/>
  <c r="D1302" i="36" s="1"/>
  <c r="B1303" i="36"/>
  <c r="B1304" i="36"/>
  <c r="C1304" i="36" s="1"/>
  <c r="D1304" i="36" s="1"/>
  <c r="B1305" i="36"/>
  <c r="C1305" i="36" s="1"/>
  <c r="B1306" i="36"/>
  <c r="C1306" i="36" s="1"/>
  <c r="D1306" i="36" s="1"/>
  <c r="B1307" i="36"/>
  <c r="B1308" i="36"/>
  <c r="C1308" i="36" s="1"/>
  <c r="B1309" i="36"/>
  <c r="C1309" i="36" s="1"/>
  <c r="D1309" i="36" s="1"/>
  <c r="B1310" i="36"/>
  <c r="C1310" i="36" s="1"/>
  <c r="D1310" i="36" s="1"/>
  <c r="B1311" i="36"/>
  <c r="B1312" i="36"/>
  <c r="C1312" i="36" s="1"/>
  <c r="B1313" i="36"/>
  <c r="C1313" i="36" s="1"/>
  <c r="B1314" i="36"/>
  <c r="C1314" i="36" s="1"/>
  <c r="D1314" i="36" s="1"/>
  <c r="B1315" i="36"/>
  <c r="B1316" i="36"/>
  <c r="C1316" i="36" s="1"/>
  <c r="D1316" i="36" s="1"/>
  <c r="B1317" i="36"/>
  <c r="C1317" i="36" s="1"/>
  <c r="D1317" i="36" s="1"/>
  <c r="B1318" i="36"/>
  <c r="C1318" i="36" s="1"/>
  <c r="D1318" i="36" s="1"/>
  <c r="B1319" i="36"/>
  <c r="B1320" i="36"/>
  <c r="C1320" i="36" s="1"/>
  <c r="B1321" i="36"/>
  <c r="C1321" i="36" s="1"/>
  <c r="B1322" i="36"/>
  <c r="C1322" i="36" s="1"/>
  <c r="D1322" i="36" s="1"/>
  <c r="B1323" i="36"/>
  <c r="B1324" i="36"/>
  <c r="C1324" i="36" s="1"/>
  <c r="B1325" i="36"/>
  <c r="C1325" i="36" s="1"/>
  <c r="B1326" i="36"/>
  <c r="C1326" i="36" s="1"/>
  <c r="B1327" i="36"/>
  <c r="B1328" i="36"/>
  <c r="C1328" i="36" s="1"/>
  <c r="B1329" i="36"/>
  <c r="C1329" i="36" s="1"/>
  <c r="B1330" i="36"/>
  <c r="C1330" i="36" s="1"/>
  <c r="D1330" i="36" s="1"/>
  <c r="B1331" i="36"/>
  <c r="B1332" i="36"/>
  <c r="C1332" i="36" s="1"/>
  <c r="B1333" i="36"/>
  <c r="C1333" i="36" s="1"/>
  <c r="B1334" i="36"/>
  <c r="C1334" i="36" s="1"/>
  <c r="D1334" i="36" s="1"/>
  <c r="B1335" i="36"/>
  <c r="B1336" i="36"/>
  <c r="C1336" i="36" s="1"/>
  <c r="B1337" i="36"/>
  <c r="C1337" i="36" s="1"/>
  <c r="D1337" i="36" s="1"/>
  <c r="B1338" i="36"/>
  <c r="C1338" i="36" s="1"/>
  <c r="D1338" i="36" s="1"/>
  <c r="B1339" i="36"/>
  <c r="B1340" i="36"/>
  <c r="C1340" i="36" s="1"/>
  <c r="B1341" i="36"/>
  <c r="C1341" i="36" s="1"/>
  <c r="B1342" i="36"/>
  <c r="C1342" i="36" s="1"/>
  <c r="B1343" i="36"/>
  <c r="B1344" i="36"/>
  <c r="C1344" i="36" s="1"/>
  <c r="D1344" i="36" s="1"/>
  <c r="B1345" i="36"/>
  <c r="C1345" i="36" s="1"/>
  <c r="D1345" i="36" s="1"/>
  <c r="B1346" i="36"/>
  <c r="C1346" i="36" s="1"/>
  <c r="D1346" i="36" s="1"/>
  <c r="B1347" i="36"/>
  <c r="B1348" i="36"/>
  <c r="C1348" i="36" s="1"/>
  <c r="D1348" i="36" s="1"/>
  <c r="B1349" i="36"/>
  <c r="C1349" i="36" s="1"/>
  <c r="B1350" i="36"/>
  <c r="C1350" i="36" s="1"/>
  <c r="D1350" i="36" s="1"/>
  <c r="B1351" i="36"/>
  <c r="B1352" i="36"/>
  <c r="C1352" i="36" s="1"/>
  <c r="D1352" i="36" s="1"/>
  <c r="B1353" i="36"/>
  <c r="C1353" i="36" s="1"/>
  <c r="D1353" i="36" s="1"/>
  <c r="B1354" i="36"/>
  <c r="C1354" i="36" s="1"/>
  <c r="D1354" i="36" s="1"/>
  <c r="B1355" i="36"/>
  <c r="B1356" i="36"/>
  <c r="C1356" i="36" s="1"/>
  <c r="B1357" i="36"/>
  <c r="C1357" i="36" s="1"/>
  <c r="B1358" i="36"/>
  <c r="C1358" i="36" s="1"/>
  <c r="D1358" i="36" s="1"/>
  <c r="B1359" i="36"/>
  <c r="B1360" i="36"/>
  <c r="C1360" i="36" s="1"/>
  <c r="B1361" i="36"/>
  <c r="C1361" i="36" s="1"/>
  <c r="B1362" i="36"/>
  <c r="C1362" i="36" s="1"/>
  <c r="D1362" i="36" s="1"/>
  <c r="B1363" i="36"/>
  <c r="B1364" i="36"/>
  <c r="C1364" i="36" s="1"/>
  <c r="B1365" i="36"/>
  <c r="C1365" i="36" s="1"/>
  <c r="D1365" i="36" s="1"/>
  <c r="B1366" i="36"/>
  <c r="C1366" i="36" s="1"/>
  <c r="D1366" i="36" s="1"/>
  <c r="B1367" i="36"/>
  <c r="B1368" i="36"/>
  <c r="C1368" i="36" s="1"/>
  <c r="D1368" i="36" s="1"/>
  <c r="B1369" i="36"/>
  <c r="C1369" i="36" s="1"/>
  <c r="B1370" i="36"/>
  <c r="C1370" i="36" s="1"/>
  <c r="D1370" i="36" s="1"/>
  <c r="B1371" i="36"/>
  <c r="B1372" i="36"/>
  <c r="C1372" i="36" s="1"/>
  <c r="D1372" i="36" s="1"/>
  <c r="B1373" i="36"/>
  <c r="C1373" i="36" s="1"/>
  <c r="D1373" i="36" s="1"/>
  <c r="B1374" i="36"/>
  <c r="C1374" i="36" s="1"/>
  <c r="D1374" i="36" s="1"/>
  <c r="B1375" i="36"/>
  <c r="B1376" i="36"/>
  <c r="C1376" i="36" s="1"/>
  <c r="B1377" i="36"/>
  <c r="C1377" i="36" s="1"/>
  <c r="B1378" i="36"/>
  <c r="C1378" i="36" s="1"/>
  <c r="D1378" i="36" s="1"/>
  <c r="B1379" i="36"/>
  <c r="B1380" i="36"/>
  <c r="C1380" i="36" s="1"/>
  <c r="B1381" i="36"/>
  <c r="C1381" i="36" s="1"/>
  <c r="D1381" i="36" s="1"/>
  <c r="B1382" i="36"/>
  <c r="C1382" i="36" s="1"/>
  <c r="D1382" i="36" s="1"/>
  <c r="B1383" i="36"/>
  <c r="B1384" i="36"/>
  <c r="C1384" i="36" s="1"/>
  <c r="B1385" i="36"/>
  <c r="C1385" i="36" s="1"/>
  <c r="B1386" i="36"/>
  <c r="C1386" i="36" s="1"/>
  <c r="D1386" i="36" s="1"/>
  <c r="B1387" i="36"/>
  <c r="B1388" i="36"/>
  <c r="C1388" i="36" s="1"/>
  <c r="B1389" i="36"/>
  <c r="C1389" i="36" s="1"/>
  <c r="B1390" i="36"/>
  <c r="C1390" i="36" s="1"/>
  <c r="B1391" i="36"/>
  <c r="B1392" i="36"/>
  <c r="C1392" i="36" s="1"/>
  <c r="B1393" i="36"/>
  <c r="C1393" i="36" s="1"/>
  <c r="D1393" i="36" s="1"/>
  <c r="B1394" i="36"/>
  <c r="C1394" i="36" s="1"/>
  <c r="D1394" i="36" s="1"/>
  <c r="B1395" i="36"/>
  <c r="B1396" i="36"/>
  <c r="C1396" i="36" s="1"/>
  <c r="B1397" i="36"/>
  <c r="C1397" i="36" s="1"/>
  <c r="B1398" i="36"/>
  <c r="C1398" i="36" s="1"/>
  <c r="D1398" i="36" s="1"/>
  <c r="B1399" i="36"/>
  <c r="B1400" i="36"/>
  <c r="C1400" i="36" s="1"/>
  <c r="D1400" i="36" s="1"/>
  <c r="B1401" i="36"/>
  <c r="C1401" i="36" s="1"/>
  <c r="D1401" i="36" s="1"/>
  <c r="B1402" i="36"/>
  <c r="C1402" i="36" s="1"/>
  <c r="D1402" i="36" s="1"/>
  <c r="B1403" i="36"/>
  <c r="B1404" i="36"/>
  <c r="C1404" i="36" s="1"/>
  <c r="B1405" i="36"/>
  <c r="C1405" i="36" s="1"/>
  <c r="B1406" i="36"/>
  <c r="C1406" i="36" s="1"/>
  <c r="D1406" i="36" s="1"/>
  <c r="B1407" i="36"/>
  <c r="B1408" i="36"/>
  <c r="C1408" i="36" s="1"/>
  <c r="D1408" i="36" s="1"/>
  <c r="B1409" i="36"/>
  <c r="C1409" i="36" s="1"/>
  <c r="D1409" i="36" s="1"/>
  <c r="B1410" i="36"/>
  <c r="C1410" i="36" s="1"/>
  <c r="D1410" i="36" s="1"/>
  <c r="B1411" i="36"/>
  <c r="B1412" i="36"/>
  <c r="C1412" i="36" s="1"/>
  <c r="B1413" i="36"/>
  <c r="C1413" i="36" s="1"/>
  <c r="B1414" i="36"/>
  <c r="C1414" i="36" s="1"/>
  <c r="D1414" i="36" s="1"/>
  <c r="B1415" i="36"/>
  <c r="B1416" i="36"/>
  <c r="C1416" i="36" s="1"/>
  <c r="B1417" i="36"/>
  <c r="C1417" i="36" s="1"/>
  <c r="B1418" i="36"/>
  <c r="C1418" i="36" s="1"/>
  <c r="B1419" i="36"/>
  <c r="B1420" i="36"/>
  <c r="C1420" i="36" s="1"/>
  <c r="B1421" i="36"/>
  <c r="C1421" i="36" s="1"/>
  <c r="D1421" i="36" s="1"/>
  <c r="B1422" i="36"/>
  <c r="C1422" i="36" s="1"/>
  <c r="D1422" i="36" s="1"/>
  <c r="B1423" i="36"/>
  <c r="B1424" i="36"/>
  <c r="C1424" i="36" s="1"/>
  <c r="B1425" i="36"/>
  <c r="C1425" i="36" s="1"/>
  <c r="B1426" i="36"/>
  <c r="C1426" i="36" s="1"/>
  <c r="D1426" i="36" s="1"/>
  <c r="B1427" i="36"/>
  <c r="B1428" i="36"/>
  <c r="C1428" i="36" s="1"/>
  <c r="D1428" i="36" s="1"/>
  <c r="B1429" i="36"/>
  <c r="C1429" i="36" s="1"/>
  <c r="D1429" i="36" s="1"/>
  <c r="B1430" i="36"/>
  <c r="C1430" i="36" s="1"/>
  <c r="D1430" i="36" s="1"/>
  <c r="B1431" i="36"/>
  <c r="B1432" i="36"/>
  <c r="C1432" i="36" s="1"/>
  <c r="B1433" i="36"/>
  <c r="C1433" i="36" s="1"/>
  <c r="B1434" i="36"/>
  <c r="C1434" i="36" s="1"/>
  <c r="D1434" i="36" s="1"/>
  <c r="B1435" i="36"/>
  <c r="B1436" i="36"/>
  <c r="C1436" i="36" s="1"/>
  <c r="B1437" i="36"/>
  <c r="C1437" i="36" s="1"/>
  <c r="B1438" i="36"/>
  <c r="C1438" i="36" s="1"/>
  <c r="D1438" i="36" s="1"/>
  <c r="B1439" i="36"/>
  <c r="B1440" i="36"/>
  <c r="C1440" i="36" s="1"/>
  <c r="B1441" i="36"/>
  <c r="C1441" i="36" s="1"/>
  <c r="B1442" i="36"/>
  <c r="C1442" i="36" s="1"/>
  <c r="D1442" i="36" s="1"/>
  <c r="B1443" i="36"/>
  <c r="B1444" i="36"/>
  <c r="C1444" i="36" s="1"/>
  <c r="B1445" i="36"/>
  <c r="C1445" i="36" s="1"/>
  <c r="B1446" i="36"/>
  <c r="C1446" i="36" s="1"/>
  <c r="D1446" i="36" s="1"/>
  <c r="B1447" i="36"/>
  <c r="B1448" i="36"/>
  <c r="C1448" i="36" s="1"/>
  <c r="B1449" i="36"/>
  <c r="C1449" i="36" s="1"/>
  <c r="D1449" i="36" s="1"/>
  <c r="B1450" i="36"/>
  <c r="C1450" i="36" s="1"/>
  <c r="D1450" i="36" s="1"/>
  <c r="B1451" i="36"/>
  <c r="B1452" i="36"/>
  <c r="C1452" i="36" s="1"/>
  <c r="B1453" i="36"/>
  <c r="C1453" i="36" s="1"/>
  <c r="B1454" i="36"/>
  <c r="C1454" i="36" s="1"/>
  <c r="D1454" i="36" s="1"/>
  <c r="B1455" i="36"/>
  <c r="B1456" i="36"/>
  <c r="C1456" i="36" s="1"/>
  <c r="D1456" i="36" s="1"/>
  <c r="B1457" i="36"/>
  <c r="C1457" i="36" s="1"/>
  <c r="D1457" i="36" s="1"/>
  <c r="B1458" i="36"/>
  <c r="C1458" i="36" s="1"/>
  <c r="D1458" i="36" s="1"/>
  <c r="B1459" i="36"/>
  <c r="B1460" i="36"/>
  <c r="C1460" i="36" s="1"/>
  <c r="B1461" i="36"/>
  <c r="C1461" i="36" s="1"/>
  <c r="B1462" i="36"/>
  <c r="C1462" i="36" s="1"/>
  <c r="D1462" i="36" s="1"/>
  <c r="B1463" i="36"/>
  <c r="B1464" i="36"/>
  <c r="C1464" i="36" s="1"/>
  <c r="B1465" i="36"/>
  <c r="C1465" i="36" s="1"/>
  <c r="D1465" i="36" s="1"/>
  <c r="B1466" i="36"/>
  <c r="C1466" i="36" s="1"/>
  <c r="D1466" i="36" s="1"/>
  <c r="B1467" i="36"/>
  <c r="B1468" i="36"/>
  <c r="C1468" i="36" s="1"/>
  <c r="B1469" i="36"/>
  <c r="C1469" i="36" s="1"/>
  <c r="B1470" i="36"/>
  <c r="C1470" i="36" s="1"/>
  <c r="D1470" i="36" s="1"/>
  <c r="B1471" i="36"/>
  <c r="B1472" i="36"/>
  <c r="C1472" i="36" s="1"/>
  <c r="B1473" i="36"/>
  <c r="C1473" i="36" s="1"/>
  <c r="B1474" i="36"/>
  <c r="C1474" i="36" s="1"/>
  <c r="D1474" i="36" s="1"/>
  <c r="B1475" i="36"/>
  <c r="B1476" i="36"/>
  <c r="C1476" i="36" s="1"/>
  <c r="B1477" i="36"/>
  <c r="C1477" i="36" s="1"/>
  <c r="D1477" i="36" s="1"/>
  <c r="B1478" i="36"/>
  <c r="C1478" i="36" s="1"/>
  <c r="D1478" i="36" s="1"/>
  <c r="B1479" i="36"/>
  <c r="B1480" i="36"/>
  <c r="C1480" i="36" s="1"/>
  <c r="B1481" i="36"/>
  <c r="C1481" i="36" s="1"/>
  <c r="B1482" i="36"/>
  <c r="C1482" i="36" s="1"/>
  <c r="D1482" i="36" s="1"/>
  <c r="B1483" i="36"/>
  <c r="B1484" i="36"/>
  <c r="C1484" i="36" s="1"/>
  <c r="D1484" i="36" s="1"/>
  <c r="B1485" i="36"/>
  <c r="C1485" i="36" s="1"/>
  <c r="D1485" i="36" s="1"/>
  <c r="B1486" i="36"/>
  <c r="C1486" i="36" s="1"/>
  <c r="D1486" i="36" s="1"/>
  <c r="B1487" i="36"/>
  <c r="B1488" i="36"/>
  <c r="C1488" i="36" s="1"/>
  <c r="B1489" i="36"/>
  <c r="C1489" i="36" s="1"/>
  <c r="B1490" i="36"/>
  <c r="C1490" i="36" s="1"/>
  <c r="D1490" i="36" s="1"/>
  <c r="B1491" i="36"/>
  <c r="B1492" i="36"/>
  <c r="C1492" i="36" s="1"/>
  <c r="D1492" i="36" s="1"/>
  <c r="B1493" i="36"/>
  <c r="C1493" i="36" s="1"/>
  <c r="D1493" i="36" s="1"/>
  <c r="B1494" i="36"/>
  <c r="C1494" i="36" s="1"/>
  <c r="D1494" i="36" s="1"/>
  <c r="B1495" i="36"/>
  <c r="B1496" i="36"/>
  <c r="C1496" i="36" s="1"/>
  <c r="B1497" i="36"/>
  <c r="C1497" i="36" s="1"/>
  <c r="B1498" i="36"/>
  <c r="C1498" i="36" s="1"/>
  <c r="D1498" i="36" s="1"/>
  <c r="B1499" i="36"/>
  <c r="B1500" i="36"/>
  <c r="C1500" i="36" s="1"/>
  <c r="B1501" i="36"/>
  <c r="C1501" i="36" s="1"/>
  <c r="B1502" i="36"/>
  <c r="C1502" i="36" s="1"/>
  <c r="D1502" i="36" s="1"/>
  <c r="B1503" i="36"/>
  <c r="B1504" i="36"/>
  <c r="C1504" i="36" s="1"/>
  <c r="B1505" i="36"/>
  <c r="C1505" i="36" s="1"/>
  <c r="D1505" i="36" s="1"/>
  <c r="B1506" i="36"/>
  <c r="C1506" i="36" s="1"/>
  <c r="D1506" i="36" s="1"/>
  <c r="B1507" i="36"/>
  <c r="B1508" i="36"/>
  <c r="C1508" i="36" s="1"/>
  <c r="B1509" i="36"/>
  <c r="C1509" i="36" s="1"/>
  <c r="B1510" i="36"/>
  <c r="C1510" i="36" s="1"/>
  <c r="D1510" i="36" s="1"/>
  <c r="B1511" i="36"/>
  <c r="B1512" i="36"/>
  <c r="C1512" i="36" s="1"/>
  <c r="D1512" i="36" s="1"/>
  <c r="B1513" i="36"/>
  <c r="C1513" i="36" s="1"/>
  <c r="D1513" i="36" s="1"/>
  <c r="B1514" i="36"/>
  <c r="C1514" i="36" s="1"/>
  <c r="D1514" i="36" s="1"/>
  <c r="B1515" i="36"/>
  <c r="B1516" i="36"/>
  <c r="C1516" i="36" s="1"/>
  <c r="B1517" i="36"/>
  <c r="C1517" i="36" s="1"/>
  <c r="B1518" i="36"/>
  <c r="C1518" i="36" s="1"/>
  <c r="D1518" i="36" s="1"/>
  <c r="B1519" i="36"/>
  <c r="B1520" i="36"/>
  <c r="C1520" i="36" s="1"/>
  <c r="D1520" i="36" s="1"/>
  <c r="B1521" i="36"/>
  <c r="C1521" i="36" s="1"/>
  <c r="D1521" i="36" s="1"/>
  <c r="B1522" i="36"/>
  <c r="C1522" i="36" s="1"/>
  <c r="D1522" i="36" s="1"/>
  <c r="B1523" i="36"/>
  <c r="B1524" i="36"/>
  <c r="C1524" i="36" s="1"/>
  <c r="B1525" i="36"/>
  <c r="C1525" i="36" s="1"/>
  <c r="B1526" i="36"/>
  <c r="C1526" i="36" s="1"/>
  <c r="D1526" i="36" s="1"/>
  <c r="B1527" i="36"/>
  <c r="B1528" i="36"/>
  <c r="C1528" i="36" s="1"/>
  <c r="B1529" i="36"/>
  <c r="C1529" i="36" s="1"/>
  <c r="B1530" i="36"/>
  <c r="C1530" i="36" s="1"/>
  <c r="D1530" i="36" s="1"/>
  <c r="B1531" i="36"/>
  <c r="B1532" i="36"/>
  <c r="C1532" i="36" s="1"/>
  <c r="B1533" i="36"/>
  <c r="C1533" i="36" s="1"/>
  <c r="D1533" i="36" s="1"/>
  <c r="B1534" i="36"/>
  <c r="C1534" i="36" s="1"/>
  <c r="D1534" i="36" s="1"/>
  <c r="B1535" i="36"/>
  <c r="B1536" i="36"/>
  <c r="C1536" i="36" s="1"/>
  <c r="B1537" i="36"/>
  <c r="C1537" i="36" s="1"/>
  <c r="B1538" i="36"/>
  <c r="C1538" i="36" s="1"/>
  <c r="D1538" i="36" s="1"/>
  <c r="B1539" i="36"/>
  <c r="B1540" i="36"/>
  <c r="C1540" i="36" s="1"/>
  <c r="D1540" i="36" s="1"/>
  <c r="B1541" i="36"/>
  <c r="C1541" i="36" s="1"/>
  <c r="D1541" i="36" s="1"/>
  <c r="B1542" i="36"/>
  <c r="C1542" i="36" s="1"/>
  <c r="D1542" i="36" s="1"/>
  <c r="B1543" i="36"/>
  <c r="B1544" i="36"/>
  <c r="C1544" i="36" s="1"/>
  <c r="B1545" i="36"/>
  <c r="C1545" i="36" s="1"/>
  <c r="B1546" i="36"/>
  <c r="C1546" i="36" s="1"/>
  <c r="D1546" i="36" s="1"/>
  <c r="B1547" i="36"/>
  <c r="B1548" i="36"/>
  <c r="C1548" i="36" s="1"/>
  <c r="D1548" i="36" s="1"/>
  <c r="B1549" i="36"/>
  <c r="C1549" i="36" s="1"/>
  <c r="B1550" i="36"/>
  <c r="C1550" i="36" s="1"/>
  <c r="D1550" i="36" s="1"/>
  <c r="B1551" i="36"/>
  <c r="B1552" i="36"/>
  <c r="C1552" i="36" s="1"/>
  <c r="B1553" i="36"/>
  <c r="C1553" i="36" s="1"/>
  <c r="B1554" i="36"/>
  <c r="C1554" i="36" s="1"/>
  <c r="D1554" i="36" s="1"/>
  <c r="B1555" i="36"/>
  <c r="B1556" i="36"/>
  <c r="C1556" i="36" s="1"/>
  <c r="B1557" i="36"/>
  <c r="C1557" i="36" s="1"/>
  <c r="B1558" i="36"/>
  <c r="C1558" i="36" s="1"/>
  <c r="D1558" i="36" s="1"/>
  <c r="B1559" i="36"/>
  <c r="B1560" i="36"/>
  <c r="C1560" i="36" s="1"/>
  <c r="B1561" i="36"/>
  <c r="C1561" i="36" s="1"/>
  <c r="D1561" i="36" s="1"/>
  <c r="B1562" i="36"/>
  <c r="C1562" i="36" s="1"/>
  <c r="D1562" i="36" s="1"/>
  <c r="B1563" i="36"/>
  <c r="B1564" i="36"/>
  <c r="C1564" i="36" s="1"/>
  <c r="D1564" i="36" s="1"/>
  <c r="B1565" i="36"/>
  <c r="C1565" i="36" s="1"/>
  <c r="B1566" i="36"/>
  <c r="C1566" i="36" s="1"/>
  <c r="D1566" i="36" s="1"/>
  <c r="B1567" i="36"/>
  <c r="B1568" i="36"/>
  <c r="C1568" i="36" s="1"/>
  <c r="D1568" i="36" s="1"/>
  <c r="B1569" i="36"/>
  <c r="C1569" i="36" s="1"/>
  <c r="B1570" i="36"/>
  <c r="C1570" i="36" s="1"/>
  <c r="D1570" i="36" s="1"/>
  <c r="B1571" i="36"/>
  <c r="B1572" i="36"/>
  <c r="C1572" i="36" s="1"/>
  <c r="B1573" i="36"/>
  <c r="C1573" i="36" s="1"/>
  <c r="B1574" i="36"/>
  <c r="C1574" i="36" s="1"/>
  <c r="D1574" i="36" s="1"/>
  <c r="B1575" i="36"/>
  <c r="B1576" i="36"/>
  <c r="C1576" i="36" s="1"/>
  <c r="D1576" i="36" s="1"/>
  <c r="B1577" i="36"/>
  <c r="C1577" i="36" s="1"/>
  <c r="B1578" i="36"/>
  <c r="C1578" i="36" s="1"/>
  <c r="D1578" i="36" s="1"/>
  <c r="B1579" i="36"/>
  <c r="B1580" i="36"/>
  <c r="C1580" i="36" s="1"/>
  <c r="B1581" i="36"/>
  <c r="C1581" i="36" s="1"/>
  <c r="B1582" i="36"/>
  <c r="C1582" i="36" s="1"/>
  <c r="D1582" i="36" s="1"/>
  <c r="B1583" i="36"/>
  <c r="B1584" i="36"/>
  <c r="C1584" i="36" s="1"/>
  <c r="B1585" i="36"/>
  <c r="C1585" i="36" s="1"/>
  <c r="B1586" i="36"/>
  <c r="C1586" i="36" s="1"/>
  <c r="D1586" i="36" s="1"/>
  <c r="B1587" i="36"/>
  <c r="B1588" i="36"/>
  <c r="C1588" i="36" s="1"/>
  <c r="B1589" i="36"/>
  <c r="C1589" i="36" s="1"/>
  <c r="D1589" i="36" s="1"/>
  <c r="B1590" i="36"/>
  <c r="C1590" i="36" s="1"/>
  <c r="D1590" i="36" s="1"/>
  <c r="B1591" i="36"/>
  <c r="B1592" i="36"/>
  <c r="C1592" i="36" s="1"/>
  <c r="B1593" i="36"/>
  <c r="C1593" i="36" s="1"/>
  <c r="B1594" i="36"/>
  <c r="C1594" i="36" s="1"/>
  <c r="D1594" i="36" s="1"/>
  <c r="B1595" i="36"/>
  <c r="B1596" i="36"/>
  <c r="C1596" i="36" s="1"/>
  <c r="D1596" i="36" s="1"/>
  <c r="B1597" i="36"/>
  <c r="C1597" i="36" s="1"/>
  <c r="B1598" i="36"/>
  <c r="C1598" i="36" s="1"/>
  <c r="D1598" i="36" s="1"/>
  <c r="B1599" i="36"/>
  <c r="B1600" i="36"/>
  <c r="C1600" i="36" s="1"/>
  <c r="B1601" i="36"/>
  <c r="C1601" i="36" s="1"/>
  <c r="B1602" i="36"/>
  <c r="C1602" i="36" s="1"/>
  <c r="D1602" i="36" s="1"/>
  <c r="B1603" i="36"/>
  <c r="B1604" i="36"/>
  <c r="C1604" i="36" s="1"/>
  <c r="D1604" i="36" s="1"/>
  <c r="B1605" i="36"/>
  <c r="C1605" i="36" s="1"/>
  <c r="B1606" i="36"/>
  <c r="C1606" i="36" s="1"/>
  <c r="D1606" i="36" s="1"/>
  <c r="B1607" i="36"/>
  <c r="B1608" i="36"/>
  <c r="C1608" i="36" s="1"/>
  <c r="B1609" i="36"/>
  <c r="C1609" i="36" s="1"/>
  <c r="B1610" i="36"/>
  <c r="C1610" i="36" s="1"/>
  <c r="D1610" i="36" s="1"/>
  <c r="B1611" i="36"/>
  <c r="B1612" i="36"/>
  <c r="C1612" i="36" s="1"/>
  <c r="B1613" i="36"/>
  <c r="C1613" i="36" s="1"/>
  <c r="B1614" i="36"/>
  <c r="C1614" i="36" s="1"/>
  <c r="D1614" i="36" s="1"/>
  <c r="B1615" i="36"/>
  <c r="B1616" i="36"/>
  <c r="C1616" i="36" s="1"/>
  <c r="B1617" i="36"/>
  <c r="C1617" i="36" s="1"/>
  <c r="D1617" i="36" s="1"/>
  <c r="B1618" i="36"/>
  <c r="C1618" i="36" s="1"/>
  <c r="D1618" i="36" s="1"/>
  <c r="B1619" i="36"/>
  <c r="B1620" i="36"/>
  <c r="C1620" i="36" s="1"/>
  <c r="B1621" i="36"/>
  <c r="C1621" i="36" s="1"/>
  <c r="B1622" i="36"/>
  <c r="C1622" i="36" s="1"/>
  <c r="D1622" i="36" s="1"/>
  <c r="B1623" i="36"/>
  <c r="B1624" i="36"/>
  <c r="C1624" i="36" s="1"/>
  <c r="D1624" i="36" s="1"/>
  <c r="B1625" i="36"/>
  <c r="C1625" i="36" s="1"/>
  <c r="B1626" i="36"/>
  <c r="C1626" i="36" s="1"/>
  <c r="D1626" i="36" s="1"/>
  <c r="B1627" i="36"/>
  <c r="B1628" i="36"/>
  <c r="C1628" i="36" s="1"/>
  <c r="B1629" i="36"/>
  <c r="C1629" i="36" s="1"/>
  <c r="B1630" i="36"/>
  <c r="C1630" i="36" s="1"/>
  <c r="D1630" i="36" s="1"/>
  <c r="B1631" i="36"/>
  <c r="B1632" i="36"/>
  <c r="C1632" i="36" s="1"/>
  <c r="D1632" i="36" s="1"/>
  <c r="B1633" i="36"/>
  <c r="C1633" i="36" s="1"/>
  <c r="B1634" i="36"/>
  <c r="C1634" i="36" s="1"/>
  <c r="D1634" i="36" s="1"/>
  <c r="B1635" i="36"/>
  <c r="B1636" i="36"/>
  <c r="C1636" i="36" s="1"/>
  <c r="B1637" i="36"/>
  <c r="C1637" i="36" s="1"/>
  <c r="B1638" i="36"/>
  <c r="C1638" i="36" s="1"/>
  <c r="D1638" i="36" s="1"/>
  <c r="B1639" i="36"/>
  <c r="B1640" i="36"/>
  <c r="C1640" i="36" s="1"/>
  <c r="B1641" i="36"/>
  <c r="C1641" i="36" s="1"/>
  <c r="B1642" i="36"/>
  <c r="C1642" i="36" s="1"/>
  <c r="D1642" i="36" s="1"/>
  <c r="B1643" i="36"/>
  <c r="B1644" i="36"/>
  <c r="C1644" i="36" s="1"/>
  <c r="B1645" i="36"/>
  <c r="C1645" i="36" s="1"/>
  <c r="D1645" i="36" s="1"/>
  <c r="B1646" i="36"/>
  <c r="C1646" i="36" s="1"/>
  <c r="D1646" i="36" s="1"/>
  <c r="B1647" i="36"/>
  <c r="B1648" i="36"/>
  <c r="C1648" i="36" s="1"/>
  <c r="B1649" i="36"/>
  <c r="C1649" i="36" s="1"/>
  <c r="B1650" i="36"/>
  <c r="C1650" i="36" s="1"/>
  <c r="D1650" i="36" s="1"/>
  <c r="B1651" i="36"/>
  <c r="B1652" i="36"/>
  <c r="C1652" i="36" s="1"/>
  <c r="D1652" i="36" s="1"/>
  <c r="B1653" i="36"/>
  <c r="C1653" i="36" s="1"/>
  <c r="B1654" i="36"/>
  <c r="C1654" i="36" s="1"/>
  <c r="D1654" i="36" s="1"/>
  <c r="B1655" i="36"/>
  <c r="B1656" i="36"/>
  <c r="C1656" i="36" s="1"/>
  <c r="B1657" i="36"/>
  <c r="C1657" i="36" s="1"/>
  <c r="B1658" i="36"/>
  <c r="C1658" i="36" s="1"/>
  <c r="D1658" i="36" s="1"/>
  <c r="B1659" i="36"/>
  <c r="B1660" i="36"/>
  <c r="C1660" i="36" s="1"/>
  <c r="D1660" i="36" s="1"/>
  <c r="B1661" i="36"/>
  <c r="C1661" i="36" s="1"/>
  <c r="B1662" i="36"/>
  <c r="C1662" i="36" s="1"/>
  <c r="D1662" i="36" s="1"/>
  <c r="B1663" i="36"/>
  <c r="B1664" i="36"/>
  <c r="C1664" i="36" s="1"/>
  <c r="B1665" i="36"/>
  <c r="C1665" i="36" s="1"/>
  <c r="B1666" i="36"/>
  <c r="C1666" i="36" s="1"/>
  <c r="D1666" i="36" s="1"/>
  <c r="B1667" i="36"/>
  <c r="B1668" i="36"/>
  <c r="C1668" i="36" s="1"/>
  <c r="B1669" i="36"/>
  <c r="C1669" i="36" s="1"/>
  <c r="B1670" i="36"/>
  <c r="C1670" i="36" s="1"/>
  <c r="D1670" i="36" s="1"/>
  <c r="B1671" i="36"/>
  <c r="B1672" i="36"/>
  <c r="C1672" i="36" s="1"/>
  <c r="B1673" i="36"/>
  <c r="C1673" i="36" s="1"/>
  <c r="D1673" i="36" s="1"/>
  <c r="B1674" i="36"/>
  <c r="C1674" i="36" s="1"/>
  <c r="D1674" i="36" s="1"/>
  <c r="B1675" i="36"/>
  <c r="B1676" i="36"/>
  <c r="C1676" i="36" s="1"/>
  <c r="B1677" i="36"/>
  <c r="C1677" i="36" s="1"/>
  <c r="B1678" i="36"/>
  <c r="C1678" i="36" s="1"/>
  <c r="D1678" i="36" s="1"/>
  <c r="B1679" i="36"/>
  <c r="B1680" i="36"/>
  <c r="C1680" i="36" s="1"/>
  <c r="D1680" i="36" s="1"/>
  <c r="B1681" i="36"/>
  <c r="C1681" i="36" s="1"/>
  <c r="B1682" i="36"/>
  <c r="C1682" i="36" s="1"/>
  <c r="D1682" i="36" s="1"/>
  <c r="B1683" i="36"/>
  <c r="B1684" i="36"/>
  <c r="C1684" i="36" s="1"/>
  <c r="B1685" i="36"/>
  <c r="C1685" i="36" s="1"/>
  <c r="B1686" i="36"/>
  <c r="C1686" i="36" s="1"/>
  <c r="D1686" i="36" s="1"/>
  <c r="B1687" i="36"/>
  <c r="B1688" i="36"/>
  <c r="C1688" i="36" s="1"/>
  <c r="D1688" i="36" s="1"/>
  <c r="B1689" i="36"/>
  <c r="C1689" i="36" s="1"/>
  <c r="B1690" i="36"/>
  <c r="C1690" i="36" s="1"/>
  <c r="D1690" i="36" s="1"/>
  <c r="B1691" i="36"/>
  <c r="B1692" i="36"/>
  <c r="C1692" i="36" s="1"/>
  <c r="B1693" i="36"/>
  <c r="C1693" i="36" s="1"/>
  <c r="B1694" i="36"/>
  <c r="C1694" i="36" s="1"/>
  <c r="D1694" i="36" s="1"/>
  <c r="B1695" i="36"/>
  <c r="B1696" i="36"/>
  <c r="C1696" i="36" s="1"/>
  <c r="B1697" i="36"/>
  <c r="C1697" i="36" s="1"/>
  <c r="B1698" i="36"/>
  <c r="C1698" i="36" s="1"/>
  <c r="D1698" i="36" s="1"/>
  <c r="B1699" i="36"/>
  <c r="B1700" i="36"/>
  <c r="C1700" i="36" s="1"/>
  <c r="B1701" i="36"/>
  <c r="C1701" i="36" s="1"/>
  <c r="D1701" i="36" s="1"/>
  <c r="B1702" i="36"/>
  <c r="C1702" i="36" s="1"/>
  <c r="D1702" i="36" s="1"/>
  <c r="B1703" i="36"/>
  <c r="B1704" i="36"/>
  <c r="C1704" i="36" s="1"/>
  <c r="B1705" i="36"/>
  <c r="C1705" i="36" s="1"/>
  <c r="B1706" i="36"/>
  <c r="C1706" i="36" s="1"/>
  <c r="D1706" i="36" s="1"/>
  <c r="B1707" i="36"/>
  <c r="B1708" i="36"/>
  <c r="C1708" i="36" s="1"/>
  <c r="D1708" i="36" s="1"/>
  <c r="B1709" i="36"/>
  <c r="C1709" i="36" s="1"/>
  <c r="B1710" i="36"/>
  <c r="C1710" i="36" s="1"/>
  <c r="D1710" i="36" s="1"/>
  <c r="B1711" i="36"/>
  <c r="B1712" i="36"/>
  <c r="C1712" i="36" s="1"/>
  <c r="B1713" i="36"/>
  <c r="C1713" i="36" s="1"/>
  <c r="B1714" i="36"/>
  <c r="C1714" i="36" s="1"/>
  <c r="D1714" i="36" s="1"/>
  <c r="B1715" i="36"/>
  <c r="B1716" i="36"/>
  <c r="C1716" i="36" s="1"/>
  <c r="D1716" i="36" s="1"/>
  <c r="B1717" i="36"/>
  <c r="C1717" i="36" s="1"/>
  <c r="B1718" i="36"/>
  <c r="C1718" i="36" s="1"/>
  <c r="D1718" i="36" s="1"/>
  <c r="B1719" i="36"/>
  <c r="B1720" i="36"/>
  <c r="C1720" i="36" s="1"/>
  <c r="B1721" i="36"/>
  <c r="C1721" i="36" s="1"/>
  <c r="B1722" i="36"/>
  <c r="C1722" i="36" s="1"/>
  <c r="D1722" i="36" s="1"/>
  <c r="B1723" i="36"/>
  <c r="B1724" i="36"/>
  <c r="C1724" i="36" s="1"/>
  <c r="B1725" i="36"/>
  <c r="C1725" i="36" s="1"/>
  <c r="B1726" i="36"/>
  <c r="C1726" i="36" s="1"/>
  <c r="D1726" i="36" s="1"/>
  <c r="B1727" i="36"/>
  <c r="B1728" i="36"/>
  <c r="C1728" i="36" s="1"/>
  <c r="B1729" i="36"/>
  <c r="C1729" i="36" s="1"/>
  <c r="D1729" i="36" s="1"/>
  <c r="B1730" i="36"/>
  <c r="C1730" i="36" s="1"/>
  <c r="D1730" i="36" s="1"/>
  <c r="B1731" i="36"/>
  <c r="B1732" i="36"/>
  <c r="C1732" i="36" s="1"/>
  <c r="B1733" i="36"/>
  <c r="C1733" i="36" s="1"/>
  <c r="B1734" i="36"/>
  <c r="C1734" i="36" s="1"/>
  <c r="D1734" i="36" s="1"/>
  <c r="B1735" i="36"/>
  <c r="B1736" i="36"/>
  <c r="C1736" i="36" s="1"/>
  <c r="D1736" i="36" s="1"/>
  <c r="B1737" i="36"/>
  <c r="C1737" i="36" s="1"/>
  <c r="B1738" i="36"/>
  <c r="C1738" i="36" s="1"/>
  <c r="D1738" i="36" s="1"/>
  <c r="B1739" i="36"/>
  <c r="B1740" i="36"/>
  <c r="C1740" i="36" s="1"/>
  <c r="B1741" i="36"/>
  <c r="C1741" i="36" s="1"/>
  <c r="B1742" i="36"/>
  <c r="C1742" i="36" s="1"/>
  <c r="D1742" i="36" s="1"/>
  <c r="B1743" i="36"/>
  <c r="B1744" i="36"/>
  <c r="C1744" i="36" s="1"/>
  <c r="D1744" i="36" s="1"/>
  <c r="B1745" i="36"/>
  <c r="C1745" i="36" s="1"/>
  <c r="B1746" i="36"/>
  <c r="C1746" i="36" s="1"/>
  <c r="D1746" i="36" s="1"/>
  <c r="B1747" i="36"/>
  <c r="B1748" i="36"/>
  <c r="C1748" i="36" s="1"/>
  <c r="B1749" i="36"/>
  <c r="C1749" i="36" s="1"/>
  <c r="B1750" i="36"/>
  <c r="C1750" i="36" s="1"/>
  <c r="D1750" i="36" s="1"/>
  <c r="B1751" i="36"/>
  <c r="B1752" i="36"/>
  <c r="C1752" i="36" s="1"/>
  <c r="B1753" i="36"/>
  <c r="C1753" i="36" s="1"/>
  <c r="B1754" i="36"/>
  <c r="C1754" i="36" s="1"/>
  <c r="D1754" i="36" s="1"/>
  <c r="B1755" i="36"/>
  <c r="B1756" i="36"/>
  <c r="C1756" i="36" s="1"/>
  <c r="B1757" i="36"/>
  <c r="C1757" i="36" s="1"/>
  <c r="D1757" i="36" s="1"/>
  <c r="B1758" i="36"/>
  <c r="C1758" i="36" s="1"/>
  <c r="D1758" i="36" s="1"/>
  <c r="B1759" i="36"/>
  <c r="B1760" i="36"/>
  <c r="C1760" i="36" s="1"/>
  <c r="B1761" i="36"/>
  <c r="C1761" i="36" s="1"/>
  <c r="B1762" i="36"/>
  <c r="C1762" i="36" s="1"/>
  <c r="D1762" i="36" s="1"/>
  <c r="B1763" i="36"/>
  <c r="B1764" i="36"/>
  <c r="C1764" i="36" s="1"/>
  <c r="D1764" i="36" s="1"/>
  <c r="B1765" i="36"/>
  <c r="C1765" i="36" s="1"/>
  <c r="B1766" i="36"/>
  <c r="C1766" i="36" s="1"/>
  <c r="D1766" i="36" s="1"/>
  <c r="B1767" i="36"/>
  <c r="B1768" i="36"/>
  <c r="C1768" i="36" s="1"/>
  <c r="B1769" i="36"/>
  <c r="C1769" i="36" s="1"/>
  <c r="B1770" i="36"/>
  <c r="C1770" i="36" s="1"/>
  <c r="D1770" i="36" s="1"/>
  <c r="B1771" i="36"/>
  <c r="B1772" i="36"/>
  <c r="C1772" i="36" s="1"/>
  <c r="D1772" i="36" s="1"/>
  <c r="B1773" i="36"/>
  <c r="C1773" i="36" s="1"/>
  <c r="B1774" i="36"/>
  <c r="C1774" i="36" s="1"/>
  <c r="D1774" i="36" s="1"/>
  <c r="B1775" i="36"/>
  <c r="B1776" i="36"/>
  <c r="C1776" i="36" s="1"/>
  <c r="B1777" i="36"/>
  <c r="C1777" i="36" s="1"/>
  <c r="B1778" i="36"/>
  <c r="C1778" i="36" s="1"/>
  <c r="D1778" i="36" s="1"/>
  <c r="B1779" i="36"/>
  <c r="B1780" i="36"/>
  <c r="C1780" i="36" s="1"/>
  <c r="B1781" i="36"/>
  <c r="C1781" i="36" s="1"/>
  <c r="B1782" i="36"/>
  <c r="C1782" i="36" s="1"/>
  <c r="D1782" i="36" s="1"/>
  <c r="B1783" i="36"/>
  <c r="B1784" i="36"/>
  <c r="C1784" i="36" s="1"/>
  <c r="B1785" i="36"/>
  <c r="C1785" i="36" s="1"/>
  <c r="D1785" i="36" s="1"/>
  <c r="B1786" i="36"/>
  <c r="C1786" i="36" s="1"/>
  <c r="D1786" i="36" s="1"/>
  <c r="B1787" i="36"/>
  <c r="B1788" i="36"/>
  <c r="C1788" i="36" s="1"/>
  <c r="B1789" i="36"/>
  <c r="C1789" i="36" s="1"/>
  <c r="B1790" i="36"/>
  <c r="C1790" i="36" s="1"/>
  <c r="D1790" i="36" s="1"/>
  <c r="B1791" i="36"/>
  <c r="B1792" i="36"/>
  <c r="C1792" i="36" s="1"/>
  <c r="D1792" i="36" s="1"/>
  <c r="B1793" i="36"/>
  <c r="C1793" i="36" s="1"/>
  <c r="B1794" i="36"/>
  <c r="C1794" i="36" s="1"/>
  <c r="D1794" i="36" s="1"/>
  <c r="B1795" i="36"/>
  <c r="B1796" i="36"/>
  <c r="C1796" i="36" s="1"/>
  <c r="B1797" i="36"/>
  <c r="C1797" i="36" s="1"/>
  <c r="B1798" i="36"/>
  <c r="C1798" i="36" s="1"/>
  <c r="D1798" i="36" s="1"/>
  <c r="B1799" i="36"/>
  <c r="B1800" i="36"/>
  <c r="C1800" i="36" s="1"/>
  <c r="D1800" i="36" s="1"/>
  <c r="B1801" i="36"/>
  <c r="C1801" i="36" s="1"/>
  <c r="B1802" i="36"/>
  <c r="C1802" i="36" s="1"/>
  <c r="D1802" i="36" s="1"/>
  <c r="B1803" i="36"/>
  <c r="B1804" i="36"/>
  <c r="C1804" i="36" s="1"/>
  <c r="B1805" i="36"/>
  <c r="C1805" i="36" s="1"/>
  <c r="B1806" i="36"/>
  <c r="C1806" i="36" s="1"/>
  <c r="D1806" i="36" s="1"/>
  <c r="B1807" i="36"/>
  <c r="B1808" i="36"/>
  <c r="C1808" i="36" s="1"/>
  <c r="B1809" i="36"/>
  <c r="C1809" i="36" s="1"/>
  <c r="B1810" i="36"/>
  <c r="C1810" i="36" s="1"/>
  <c r="D1810" i="36" s="1"/>
  <c r="B1811" i="36"/>
  <c r="B1812" i="36"/>
  <c r="C1812" i="36" s="1"/>
  <c r="B1813" i="36"/>
  <c r="C1813" i="36" s="1"/>
  <c r="D1813" i="36" s="1"/>
  <c r="B1814" i="36"/>
  <c r="C1814" i="36" s="1"/>
  <c r="D1814" i="36" s="1"/>
  <c r="B1815" i="36"/>
  <c r="B1816" i="36"/>
  <c r="C1816" i="36" s="1"/>
  <c r="B1817" i="36"/>
  <c r="C1817" i="36" s="1"/>
  <c r="B1818" i="36"/>
  <c r="C1818" i="36" s="1"/>
  <c r="D1818" i="36" s="1"/>
  <c r="B1819" i="36"/>
  <c r="B1820" i="36"/>
  <c r="C1820" i="36" s="1"/>
  <c r="D1820" i="36" s="1"/>
  <c r="B1821" i="36"/>
  <c r="C1821" i="36" s="1"/>
  <c r="B1822" i="36"/>
  <c r="C1822" i="36" s="1"/>
  <c r="D1822" i="36" s="1"/>
  <c r="B1823" i="36"/>
  <c r="B1824" i="36"/>
  <c r="C1824" i="36" s="1"/>
  <c r="B1825" i="36"/>
  <c r="C1825" i="36" s="1"/>
  <c r="B1826" i="36"/>
  <c r="C1826" i="36" s="1"/>
  <c r="D1826" i="36" s="1"/>
  <c r="B1827" i="36"/>
  <c r="F3" i="36"/>
  <c r="F4" i="36"/>
  <c r="F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79" i="36"/>
  <c r="F80" i="36"/>
  <c r="F81" i="36"/>
  <c r="F8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157" i="36"/>
  <c r="F158" i="36"/>
  <c r="F159" i="36"/>
  <c r="F160" i="36"/>
  <c r="F161" i="36"/>
  <c r="F162" i="36"/>
  <c r="F163" i="36"/>
  <c r="F164" i="36"/>
  <c r="F165" i="36"/>
  <c r="F166" i="36"/>
  <c r="F167" i="36"/>
  <c r="F168" i="36"/>
  <c r="F169" i="36"/>
  <c r="F170" i="36"/>
  <c r="F171" i="36"/>
  <c r="F172" i="36"/>
  <c r="F173" i="36"/>
  <c r="F174" i="36"/>
  <c r="F175" i="36"/>
  <c r="F176" i="36"/>
  <c r="F177" i="36"/>
  <c r="F178" i="36"/>
  <c r="F179" i="36"/>
  <c r="F180" i="36"/>
  <c r="F181" i="36"/>
  <c r="F182" i="36"/>
  <c r="F183" i="36"/>
  <c r="F184" i="36"/>
  <c r="F185" i="36"/>
  <c r="F186" i="36"/>
  <c r="F187" i="36"/>
  <c r="F188" i="36"/>
  <c r="F189" i="36"/>
  <c r="F190" i="36"/>
  <c r="F191" i="36"/>
  <c r="F192" i="36"/>
  <c r="F193" i="36"/>
  <c r="F194" i="36"/>
  <c r="F195" i="36"/>
  <c r="F196" i="36"/>
  <c r="F197" i="36"/>
  <c r="F198" i="36"/>
  <c r="F199" i="36"/>
  <c r="F200" i="36"/>
  <c r="F201" i="36"/>
  <c r="F202" i="36"/>
  <c r="F203" i="36"/>
  <c r="F204" i="36"/>
  <c r="F205" i="36"/>
  <c r="F206" i="36"/>
  <c r="F207" i="36"/>
  <c r="F208" i="36"/>
  <c r="F209" i="36"/>
  <c r="F210" i="36"/>
  <c r="F211" i="36"/>
  <c r="F212" i="36"/>
  <c r="F213" i="36"/>
  <c r="F214" i="36"/>
  <c r="F215" i="36"/>
  <c r="F216" i="36"/>
  <c r="F217" i="36"/>
  <c r="F218" i="36"/>
  <c r="F219" i="36"/>
  <c r="F220" i="36"/>
  <c r="F221" i="36"/>
  <c r="F222" i="36"/>
  <c r="F223" i="36"/>
  <c r="F224" i="36"/>
  <c r="F225" i="36"/>
  <c r="F226" i="36"/>
  <c r="F227" i="36"/>
  <c r="F228" i="36"/>
  <c r="F229" i="36"/>
  <c r="F230" i="36"/>
  <c r="F231" i="36"/>
  <c r="F232" i="36"/>
  <c r="F233" i="36"/>
  <c r="F234" i="36"/>
  <c r="F235" i="36"/>
  <c r="F236" i="36"/>
  <c r="F237" i="36"/>
  <c r="F238" i="36"/>
  <c r="F239" i="36"/>
  <c r="F240" i="36"/>
  <c r="F241" i="36"/>
  <c r="F242" i="36"/>
  <c r="F243" i="36"/>
  <c r="F244" i="36"/>
  <c r="F245" i="36"/>
  <c r="F246" i="36"/>
  <c r="F247" i="36"/>
  <c r="F248" i="36"/>
  <c r="F249" i="36"/>
  <c r="F250" i="36"/>
  <c r="F251" i="36"/>
  <c r="F252" i="36"/>
  <c r="F253" i="36"/>
  <c r="F254" i="36"/>
  <c r="F255" i="36"/>
  <c r="F256" i="36"/>
  <c r="F257" i="36"/>
  <c r="F258" i="36"/>
  <c r="F259" i="36"/>
  <c r="F260" i="36"/>
  <c r="F261" i="36"/>
  <c r="F262" i="36"/>
  <c r="F263" i="36"/>
  <c r="F264" i="36"/>
  <c r="F265" i="36"/>
  <c r="F266" i="36"/>
  <c r="F267" i="36"/>
  <c r="F268" i="36"/>
  <c r="F269" i="36"/>
  <c r="F270" i="36"/>
  <c r="F271" i="36"/>
  <c r="F272" i="36"/>
  <c r="F273" i="36"/>
  <c r="F274" i="36"/>
  <c r="F275" i="36"/>
  <c r="F276" i="36"/>
  <c r="F277" i="36"/>
  <c r="F278" i="36"/>
  <c r="F279" i="36"/>
  <c r="F280" i="36"/>
  <c r="F281" i="36"/>
  <c r="F282" i="36"/>
  <c r="F283" i="36"/>
  <c r="F284" i="36"/>
  <c r="F285" i="36"/>
  <c r="F286" i="36"/>
  <c r="F287" i="36"/>
  <c r="F288" i="36"/>
  <c r="F289" i="36"/>
  <c r="F290" i="36"/>
  <c r="F291" i="36"/>
  <c r="F292" i="36"/>
  <c r="F293" i="36"/>
  <c r="F294" i="36"/>
  <c r="F295" i="36"/>
  <c r="F296" i="36"/>
  <c r="F297" i="36"/>
  <c r="F298" i="36"/>
  <c r="F299" i="36"/>
  <c r="F300" i="36"/>
  <c r="F301" i="36"/>
  <c r="F302" i="36"/>
  <c r="F303" i="36"/>
  <c r="F304" i="36"/>
  <c r="F305" i="36"/>
  <c r="F306" i="36"/>
  <c r="F307" i="36"/>
  <c r="F308" i="36"/>
  <c r="F309" i="36"/>
  <c r="F310" i="36"/>
  <c r="F311" i="36"/>
  <c r="F312" i="36"/>
  <c r="F313" i="36"/>
  <c r="F314" i="36"/>
  <c r="F315" i="36"/>
  <c r="F316" i="36"/>
  <c r="F317" i="36"/>
  <c r="F318" i="36"/>
  <c r="F319" i="36"/>
  <c r="F320" i="36"/>
  <c r="F321" i="36"/>
  <c r="F322" i="36"/>
  <c r="F323" i="36"/>
  <c r="F324" i="36"/>
  <c r="F325" i="36"/>
  <c r="F326" i="36"/>
  <c r="F327" i="36"/>
  <c r="F328" i="36"/>
  <c r="F329" i="36"/>
  <c r="F330" i="36"/>
  <c r="F331" i="36"/>
  <c r="F332" i="36"/>
  <c r="F333" i="36"/>
  <c r="F334" i="36"/>
  <c r="F335" i="36"/>
  <c r="F336" i="36"/>
  <c r="F337" i="36"/>
  <c r="F338" i="36"/>
  <c r="F339" i="36"/>
  <c r="F340" i="36"/>
  <c r="F341" i="36"/>
  <c r="F342" i="36"/>
  <c r="F343" i="36"/>
  <c r="F344" i="36"/>
  <c r="F345" i="36"/>
  <c r="F346" i="36"/>
  <c r="F347" i="36"/>
  <c r="F348" i="36"/>
  <c r="F349" i="36"/>
  <c r="F350" i="36"/>
  <c r="F351" i="36"/>
  <c r="F352" i="36"/>
  <c r="F353" i="36"/>
  <c r="F354" i="36"/>
  <c r="F355" i="36"/>
  <c r="F356" i="36"/>
  <c r="F357" i="36"/>
  <c r="F358" i="36"/>
  <c r="F359" i="36"/>
  <c r="F360" i="36"/>
  <c r="F361" i="36"/>
  <c r="F362" i="36"/>
  <c r="F363" i="36"/>
  <c r="F364" i="36"/>
  <c r="F365" i="36"/>
  <c r="F366" i="36"/>
  <c r="F367" i="36"/>
  <c r="F368" i="36"/>
  <c r="F369" i="36"/>
  <c r="F370" i="36"/>
  <c r="F371" i="36"/>
  <c r="F372" i="36"/>
  <c r="F373" i="36"/>
  <c r="F374" i="36"/>
  <c r="F375" i="36"/>
  <c r="F376" i="36"/>
  <c r="F377" i="36"/>
  <c r="F378" i="36"/>
  <c r="F379" i="36"/>
  <c r="F380" i="36"/>
  <c r="F381" i="36"/>
  <c r="F382" i="36"/>
  <c r="F383" i="36"/>
  <c r="F384" i="36"/>
  <c r="F385" i="36"/>
  <c r="F386" i="36"/>
  <c r="F387" i="36"/>
  <c r="F388" i="36"/>
  <c r="F389" i="36"/>
  <c r="F390" i="36"/>
  <c r="F391" i="36"/>
  <c r="F392" i="36"/>
  <c r="F393" i="36"/>
  <c r="F394" i="36"/>
  <c r="F395" i="36"/>
  <c r="F396" i="36"/>
  <c r="F397" i="36"/>
  <c r="F398" i="36"/>
  <c r="F399" i="36"/>
  <c r="F400" i="36"/>
  <c r="F401" i="36"/>
  <c r="F402" i="36"/>
  <c r="F403" i="36"/>
  <c r="F404" i="36"/>
  <c r="F405" i="36"/>
  <c r="F406" i="36"/>
  <c r="F407" i="36"/>
  <c r="F408" i="36"/>
  <c r="F409" i="36"/>
  <c r="F410" i="36"/>
  <c r="F411" i="36"/>
  <c r="F412" i="36"/>
  <c r="F413" i="36"/>
  <c r="F414" i="36"/>
  <c r="F415" i="36"/>
  <c r="F416" i="36"/>
  <c r="F417" i="36"/>
  <c r="F418" i="36"/>
  <c r="F419" i="36"/>
  <c r="F420" i="36"/>
  <c r="F421" i="36"/>
  <c r="F422" i="36"/>
  <c r="F423" i="36"/>
  <c r="F424" i="36"/>
  <c r="F425" i="36"/>
  <c r="F426" i="36"/>
  <c r="F427" i="36"/>
  <c r="F428" i="36"/>
  <c r="F429" i="36"/>
  <c r="F430" i="36"/>
  <c r="F431" i="36"/>
  <c r="F432" i="36"/>
  <c r="F433" i="36"/>
  <c r="F434" i="36"/>
  <c r="F435" i="36"/>
  <c r="F436" i="36"/>
  <c r="F437" i="36"/>
  <c r="F438" i="36"/>
  <c r="F439" i="36"/>
  <c r="F440" i="36"/>
  <c r="F441" i="36"/>
  <c r="F442" i="36"/>
  <c r="F443" i="36"/>
  <c r="F444" i="36"/>
  <c r="F445" i="36"/>
  <c r="F446" i="36"/>
  <c r="F447" i="36"/>
  <c r="F448" i="36"/>
  <c r="F449" i="36"/>
  <c r="F450" i="36"/>
  <c r="F451" i="36"/>
  <c r="F452" i="36"/>
  <c r="F453" i="36"/>
  <c r="F454" i="36"/>
  <c r="F455" i="36"/>
  <c r="F456" i="36"/>
  <c r="F457" i="36"/>
  <c r="F458" i="36"/>
  <c r="F459" i="36"/>
  <c r="F460" i="36"/>
  <c r="F461" i="36"/>
  <c r="F462" i="36"/>
  <c r="F463" i="36"/>
  <c r="F464" i="36"/>
  <c r="F465" i="36"/>
  <c r="F466" i="36"/>
  <c r="F467" i="36"/>
  <c r="F468" i="36"/>
  <c r="F469" i="36"/>
  <c r="F470" i="36"/>
  <c r="F471" i="36"/>
  <c r="F472" i="36"/>
  <c r="F473" i="36"/>
  <c r="F474" i="36"/>
  <c r="F475" i="36"/>
  <c r="F476" i="36"/>
  <c r="F477" i="36"/>
  <c r="F478" i="36"/>
  <c r="F479" i="36"/>
  <c r="F480" i="36"/>
  <c r="F481" i="36"/>
  <c r="F482" i="36"/>
  <c r="F483" i="36"/>
  <c r="F484" i="36"/>
  <c r="F485" i="36"/>
  <c r="F486" i="36"/>
  <c r="F487" i="36"/>
  <c r="F488" i="36"/>
  <c r="F489" i="36"/>
  <c r="F490" i="36"/>
  <c r="F491" i="36"/>
  <c r="F492" i="36"/>
  <c r="F493" i="36"/>
  <c r="F494" i="36"/>
  <c r="F495" i="36"/>
  <c r="F496" i="36"/>
  <c r="F497" i="36"/>
  <c r="F498" i="36"/>
  <c r="F499" i="36"/>
  <c r="F500" i="36"/>
  <c r="F501" i="36"/>
  <c r="F502" i="36"/>
  <c r="F503" i="36"/>
  <c r="F504" i="36"/>
  <c r="F505" i="36"/>
  <c r="F506" i="36"/>
  <c r="F507" i="36"/>
  <c r="F508" i="36"/>
  <c r="F509" i="36"/>
  <c r="F510" i="36"/>
  <c r="F511" i="36"/>
  <c r="F512" i="36"/>
  <c r="F513" i="36"/>
  <c r="F514" i="36"/>
  <c r="F515" i="36"/>
  <c r="F516" i="36"/>
  <c r="F517" i="36"/>
  <c r="F518" i="36"/>
  <c r="F519" i="36"/>
  <c r="F520" i="36"/>
  <c r="F521" i="36"/>
  <c r="F522" i="36"/>
  <c r="F523" i="36"/>
  <c r="F524" i="36"/>
  <c r="F525" i="36"/>
  <c r="F526" i="36"/>
  <c r="F527" i="36"/>
  <c r="F528" i="36"/>
  <c r="F529" i="36"/>
  <c r="F530" i="36"/>
  <c r="F531" i="36"/>
  <c r="F532" i="36"/>
  <c r="F533" i="36"/>
  <c r="F534" i="36"/>
  <c r="F535" i="36"/>
  <c r="F536" i="36"/>
  <c r="F537" i="36"/>
  <c r="F538" i="36"/>
  <c r="F539" i="36"/>
  <c r="F540" i="36"/>
  <c r="F541" i="36"/>
  <c r="F542" i="36"/>
  <c r="F543" i="36"/>
  <c r="F544" i="36"/>
  <c r="F545" i="36"/>
  <c r="F546" i="36"/>
  <c r="F547" i="36"/>
  <c r="F548" i="36"/>
  <c r="F549" i="36"/>
  <c r="F550" i="36"/>
  <c r="F551" i="36"/>
  <c r="F552" i="36"/>
  <c r="F553" i="36"/>
  <c r="F554" i="36"/>
  <c r="F555" i="36"/>
  <c r="F556" i="36"/>
  <c r="F557" i="36"/>
  <c r="F558" i="36"/>
  <c r="F559" i="36"/>
  <c r="F560" i="36"/>
  <c r="F561" i="36"/>
  <c r="F562" i="36"/>
  <c r="F563" i="36"/>
  <c r="F564" i="36"/>
  <c r="F565" i="36"/>
  <c r="F566" i="36"/>
  <c r="F567" i="36"/>
  <c r="F568" i="36"/>
  <c r="F569" i="36"/>
  <c r="F570" i="36"/>
  <c r="F571" i="36"/>
  <c r="F572" i="36"/>
  <c r="F573" i="36"/>
  <c r="F574" i="36"/>
  <c r="F575" i="36"/>
  <c r="F576" i="36"/>
  <c r="F577" i="36"/>
  <c r="F578" i="36"/>
  <c r="F579" i="36"/>
  <c r="F580" i="36"/>
  <c r="F581" i="36"/>
  <c r="F582" i="36"/>
  <c r="F583" i="36"/>
  <c r="F584" i="36"/>
  <c r="F585" i="36"/>
  <c r="F586" i="36"/>
  <c r="F587" i="36"/>
  <c r="F588" i="36"/>
  <c r="F589" i="36"/>
  <c r="F590" i="36"/>
  <c r="F591" i="36"/>
  <c r="F592" i="36"/>
  <c r="F593" i="36"/>
  <c r="F594" i="36"/>
  <c r="F595" i="36"/>
  <c r="F596" i="36"/>
  <c r="F597" i="36"/>
  <c r="F598" i="36"/>
  <c r="F599" i="36"/>
  <c r="F600" i="36"/>
  <c r="F601" i="36"/>
  <c r="F602" i="36"/>
  <c r="F603" i="36"/>
  <c r="F604" i="36"/>
  <c r="F605" i="36"/>
  <c r="F606" i="36"/>
  <c r="F607" i="36"/>
  <c r="F608" i="36"/>
  <c r="F609" i="36"/>
  <c r="F610" i="36"/>
  <c r="F611" i="36"/>
  <c r="F612" i="36"/>
  <c r="F613" i="36"/>
  <c r="F614" i="36"/>
  <c r="F615" i="36"/>
  <c r="F616" i="36"/>
  <c r="F617" i="36"/>
  <c r="F618" i="36"/>
  <c r="F619" i="36"/>
  <c r="F620" i="36"/>
  <c r="F621" i="36"/>
  <c r="F622" i="36"/>
  <c r="F623" i="36"/>
  <c r="F624" i="36"/>
  <c r="F625" i="36"/>
  <c r="F626" i="36"/>
  <c r="F627" i="36"/>
  <c r="F628" i="36"/>
  <c r="F629" i="36"/>
  <c r="F630" i="36"/>
  <c r="F631" i="36"/>
  <c r="F632" i="36"/>
  <c r="F633" i="36"/>
  <c r="F634" i="36"/>
  <c r="F635" i="36"/>
  <c r="F636" i="36"/>
  <c r="F637" i="36"/>
  <c r="F638" i="36"/>
  <c r="F639" i="36"/>
  <c r="F640" i="36"/>
  <c r="F641" i="36"/>
  <c r="F642" i="36"/>
  <c r="F643" i="36"/>
  <c r="F644" i="36"/>
  <c r="F645" i="36"/>
  <c r="F646" i="36"/>
  <c r="F647" i="36"/>
  <c r="F648" i="36"/>
  <c r="F649" i="36"/>
  <c r="F650" i="36"/>
  <c r="F651" i="36"/>
  <c r="F652" i="36"/>
  <c r="F653" i="36"/>
  <c r="F654" i="36"/>
  <c r="F655" i="36"/>
  <c r="F656" i="36"/>
  <c r="F657" i="36"/>
  <c r="F658" i="36"/>
  <c r="F659" i="36"/>
  <c r="F660" i="36"/>
  <c r="F661" i="36"/>
  <c r="F662" i="36"/>
  <c r="F663" i="36"/>
  <c r="F664" i="36"/>
  <c r="F665" i="36"/>
  <c r="F666" i="36"/>
  <c r="F667" i="36"/>
  <c r="F668" i="36"/>
  <c r="F669" i="36"/>
  <c r="F670" i="36"/>
  <c r="F671" i="36"/>
  <c r="F672" i="36"/>
  <c r="F673" i="36"/>
  <c r="F674" i="36"/>
  <c r="F675" i="36"/>
  <c r="F676" i="36"/>
  <c r="F677" i="36"/>
  <c r="F678" i="36"/>
  <c r="F679" i="36"/>
  <c r="F680" i="36"/>
  <c r="F681" i="36"/>
  <c r="F682" i="36"/>
  <c r="F683" i="36"/>
  <c r="F684" i="36"/>
  <c r="F685" i="36"/>
  <c r="F686" i="36"/>
  <c r="F687" i="36"/>
  <c r="F688" i="36"/>
  <c r="F689" i="36"/>
  <c r="F690" i="36"/>
  <c r="F691" i="36"/>
  <c r="F692" i="36"/>
  <c r="F693" i="36"/>
  <c r="F694" i="36"/>
  <c r="F695" i="36"/>
  <c r="F696" i="36"/>
  <c r="F697" i="36"/>
  <c r="F698" i="36"/>
  <c r="F699" i="36"/>
  <c r="F700" i="36"/>
  <c r="F701" i="36"/>
  <c r="F702" i="36"/>
  <c r="F703" i="36"/>
  <c r="F704" i="36"/>
  <c r="F705" i="36"/>
  <c r="F706" i="36"/>
  <c r="F707" i="36"/>
  <c r="F708" i="36"/>
  <c r="F709" i="36"/>
  <c r="F710" i="36"/>
  <c r="F711" i="36"/>
  <c r="F712" i="36"/>
  <c r="F713" i="36"/>
  <c r="F714" i="36"/>
  <c r="F715" i="36"/>
  <c r="F716" i="36"/>
  <c r="F717" i="36"/>
  <c r="F718" i="36"/>
  <c r="F719" i="36"/>
  <c r="F720" i="36"/>
  <c r="F721" i="36"/>
  <c r="F722" i="36"/>
  <c r="F723" i="36"/>
  <c r="F724" i="36"/>
  <c r="F725" i="36"/>
  <c r="F726" i="36"/>
  <c r="F727" i="36"/>
  <c r="F728" i="36"/>
  <c r="F729" i="36"/>
  <c r="F730" i="36"/>
  <c r="F731" i="36"/>
  <c r="F732" i="36"/>
  <c r="F733" i="36"/>
  <c r="F734" i="36"/>
  <c r="F735" i="36"/>
  <c r="F736" i="36"/>
  <c r="F737" i="36"/>
  <c r="F738" i="36"/>
  <c r="F739" i="36"/>
  <c r="F740" i="36"/>
  <c r="F741" i="36"/>
  <c r="F742" i="36"/>
  <c r="F743" i="36"/>
  <c r="F744" i="36"/>
  <c r="F745" i="36"/>
  <c r="F746" i="36"/>
  <c r="F747" i="36"/>
  <c r="F748" i="36"/>
  <c r="F749" i="36"/>
  <c r="F750" i="36"/>
  <c r="F751" i="36"/>
  <c r="F752" i="36"/>
  <c r="F753" i="36"/>
  <c r="F754" i="36"/>
  <c r="F755" i="36"/>
  <c r="F756" i="36"/>
  <c r="F757" i="36"/>
  <c r="F758" i="36"/>
  <c r="F759" i="36"/>
  <c r="F760" i="36"/>
  <c r="F761" i="36"/>
  <c r="F762" i="36"/>
  <c r="F763" i="36"/>
  <c r="F764" i="36"/>
  <c r="F765" i="36"/>
  <c r="F766" i="36"/>
  <c r="F767" i="36"/>
  <c r="F768" i="36"/>
  <c r="F769" i="36"/>
  <c r="F770" i="36"/>
  <c r="F771" i="36"/>
  <c r="F772" i="36"/>
  <c r="F773" i="36"/>
  <c r="F774" i="36"/>
  <c r="F775" i="36"/>
  <c r="F776" i="36"/>
  <c r="F777" i="36"/>
  <c r="F778" i="36"/>
  <c r="F779" i="36"/>
  <c r="F780" i="36"/>
  <c r="F781" i="36"/>
  <c r="F782" i="36"/>
  <c r="F783" i="36"/>
  <c r="F784" i="36"/>
  <c r="F785" i="36"/>
  <c r="F786" i="36"/>
  <c r="F787" i="36"/>
  <c r="F788" i="36"/>
  <c r="F789" i="36"/>
  <c r="F790" i="36"/>
  <c r="F791" i="36"/>
  <c r="F792" i="36"/>
  <c r="F793" i="36"/>
  <c r="F794" i="36"/>
  <c r="F795" i="36"/>
  <c r="F796" i="36"/>
  <c r="F797" i="36"/>
  <c r="F798" i="36"/>
  <c r="F799" i="36"/>
  <c r="F800" i="36"/>
  <c r="F801" i="36"/>
  <c r="F802" i="36"/>
  <c r="F803" i="36"/>
  <c r="F804" i="36"/>
  <c r="F805" i="36"/>
  <c r="F806" i="36"/>
  <c r="F807" i="36"/>
  <c r="F808" i="36"/>
  <c r="F809" i="36"/>
  <c r="F810" i="36"/>
  <c r="F811" i="36"/>
  <c r="F812" i="36"/>
  <c r="F813" i="36"/>
  <c r="F814" i="36"/>
  <c r="F815" i="36"/>
  <c r="F816" i="36"/>
  <c r="F817" i="36"/>
  <c r="F818" i="36"/>
  <c r="F819" i="36"/>
  <c r="F820" i="36"/>
  <c r="F821" i="36"/>
  <c r="F822" i="36"/>
  <c r="F823" i="36"/>
  <c r="F824" i="36"/>
  <c r="F825" i="36"/>
  <c r="F826" i="36"/>
  <c r="F827" i="36"/>
  <c r="F828" i="36"/>
  <c r="F829" i="36"/>
  <c r="F830" i="36"/>
  <c r="F831" i="36"/>
  <c r="F832" i="36"/>
  <c r="F833" i="36"/>
  <c r="F834" i="36"/>
  <c r="F835" i="36"/>
  <c r="F836" i="36"/>
  <c r="F837" i="36"/>
  <c r="F838" i="36"/>
  <c r="F839" i="36"/>
  <c r="F840" i="36"/>
  <c r="F841" i="36"/>
  <c r="F842" i="36"/>
  <c r="F843" i="36"/>
  <c r="F844" i="36"/>
  <c r="F845" i="36"/>
  <c r="F846" i="36"/>
  <c r="F847" i="36"/>
  <c r="F848" i="36"/>
  <c r="F849" i="36"/>
  <c r="F850" i="36"/>
  <c r="F851" i="36"/>
  <c r="F852" i="36"/>
  <c r="F853" i="36"/>
  <c r="F854" i="36"/>
  <c r="F855" i="36"/>
  <c r="F856" i="36"/>
  <c r="F857" i="36"/>
  <c r="F858" i="36"/>
  <c r="F859" i="36"/>
  <c r="F860" i="36"/>
  <c r="F861" i="36"/>
  <c r="F862" i="36"/>
  <c r="F863" i="36"/>
  <c r="F864" i="36"/>
  <c r="F865" i="36"/>
  <c r="F866" i="36"/>
  <c r="F867" i="36"/>
  <c r="F868" i="36"/>
  <c r="F869" i="36"/>
  <c r="F870" i="36"/>
  <c r="F871" i="36"/>
  <c r="F872" i="36"/>
  <c r="F873" i="36"/>
  <c r="F874" i="36"/>
  <c r="F875" i="36"/>
  <c r="F876" i="36"/>
  <c r="F877" i="36"/>
  <c r="F878" i="36"/>
  <c r="F879" i="36"/>
  <c r="F880" i="36"/>
  <c r="F881" i="36"/>
  <c r="F882" i="36"/>
  <c r="F883" i="36"/>
  <c r="F884" i="36"/>
  <c r="F885" i="36"/>
  <c r="F886" i="36"/>
  <c r="F887" i="36"/>
  <c r="F888" i="36"/>
  <c r="F889" i="36"/>
  <c r="F890" i="36"/>
  <c r="F891" i="36"/>
  <c r="F892" i="36"/>
  <c r="F893" i="36"/>
  <c r="F894" i="36"/>
  <c r="F895" i="36"/>
  <c r="F896" i="36"/>
  <c r="F897" i="36"/>
  <c r="F898" i="36"/>
  <c r="F899" i="36"/>
  <c r="F900" i="36"/>
  <c r="F901" i="36"/>
  <c r="F902" i="36"/>
  <c r="F903" i="36"/>
  <c r="F904" i="36"/>
  <c r="F905" i="36"/>
  <c r="F906" i="36"/>
  <c r="F907" i="36"/>
  <c r="F908" i="36"/>
  <c r="F909" i="36"/>
  <c r="F910" i="36"/>
  <c r="F911" i="36"/>
  <c r="F912" i="36"/>
  <c r="F913" i="36"/>
  <c r="F914" i="36"/>
  <c r="F915" i="36"/>
  <c r="F916" i="36"/>
  <c r="F917" i="36"/>
  <c r="F918" i="36"/>
  <c r="F919" i="36"/>
  <c r="F920" i="36"/>
  <c r="F921" i="36"/>
  <c r="F922" i="36"/>
  <c r="F923" i="36"/>
  <c r="F924" i="36"/>
  <c r="F925" i="36"/>
  <c r="F926" i="36"/>
  <c r="F927" i="36"/>
  <c r="F928" i="36"/>
  <c r="F929" i="36"/>
  <c r="F930" i="36"/>
  <c r="F931" i="36"/>
  <c r="F932" i="36"/>
  <c r="F933" i="36"/>
  <c r="F934" i="36"/>
  <c r="F935" i="36"/>
  <c r="F936" i="36"/>
  <c r="F937" i="36"/>
  <c r="F938" i="36"/>
  <c r="F939" i="36"/>
  <c r="F940" i="36"/>
  <c r="F941" i="36"/>
  <c r="F942" i="36"/>
  <c r="F943" i="36"/>
  <c r="F944" i="36"/>
  <c r="F945" i="36"/>
  <c r="F946" i="36"/>
  <c r="F947" i="36"/>
  <c r="F948" i="36"/>
  <c r="F949" i="36"/>
  <c r="F950" i="36"/>
  <c r="F951" i="36"/>
  <c r="F952" i="36"/>
  <c r="F953" i="36"/>
  <c r="F954" i="36"/>
  <c r="F955" i="36"/>
  <c r="F956" i="36"/>
  <c r="F957" i="36"/>
  <c r="F958" i="36"/>
  <c r="F959" i="36"/>
  <c r="F960" i="36"/>
  <c r="F961" i="36"/>
  <c r="F962" i="36"/>
  <c r="F963" i="36"/>
  <c r="F964" i="36"/>
  <c r="F965" i="36"/>
  <c r="F966" i="36"/>
  <c r="F967" i="36"/>
  <c r="F968" i="36"/>
  <c r="F969" i="36"/>
  <c r="F970" i="36"/>
  <c r="F971" i="36"/>
  <c r="F972" i="36"/>
  <c r="F973" i="36"/>
  <c r="F974" i="36"/>
  <c r="F975" i="36"/>
  <c r="F976" i="36"/>
  <c r="F977" i="36"/>
  <c r="F978" i="36"/>
  <c r="F979" i="36"/>
  <c r="F980" i="36"/>
  <c r="F981" i="36"/>
  <c r="F982" i="36"/>
  <c r="F983" i="36"/>
  <c r="F984" i="36"/>
  <c r="F985" i="36"/>
  <c r="F986" i="36"/>
  <c r="F987" i="36"/>
  <c r="F988" i="36"/>
  <c r="F989" i="36"/>
  <c r="F990" i="36"/>
  <c r="F991" i="36"/>
  <c r="F992" i="36"/>
  <c r="F993" i="36"/>
  <c r="F994" i="36"/>
  <c r="F995" i="36"/>
  <c r="F996" i="36"/>
  <c r="F997" i="36"/>
  <c r="F998" i="36"/>
  <c r="F999" i="36"/>
  <c r="F1000" i="36"/>
  <c r="F1001" i="36"/>
  <c r="F1002" i="36"/>
  <c r="F1003" i="36"/>
  <c r="F1004" i="36"/>
  <c r="F1005" i="36"/>
  <c r="F1006" i="36"/>
  <c r="F1007" i="36"/>
  <c r="F1008" i="36"/>
  <c r="F1009" i="36"/>
  <c r="F1010" i="36"/>
  <c r="F1011" i="36"/>
  <c r="F1012" i="36"/>
  <c r="F1013" i="36"/>
  <c r="F1014" i="36"/>
  <c r="F1015" i="36"/>
  <c r="F1016" i="36"/>
  <c r="F1017" i="36"/>
  <c r="F1018" i="36"/>
  <c r="F1019" i="36"/>
  <c r="F1020" i="36"/>
  <c r="F1021" i="36"/>
  <c r="F1022" i="36"/>
  <c r="F1023" i="36"/>
  <c r="F1024" i="36"/>
  <c r="F1025" i="36"/>
  <c r="F1026" i="36"/>
  <c r="F1027" i="36"/>
  <c r="F1028" i="36"/>
  <c r="F1029" i="36"/>
  <c r="F1030" i="36"/>
  <c r="F1031" i="36"/>
  <c r="F1032" i="36"/>
  <c r="F1033" i="36"/>
  <c r="F1034" i="36"/>
  <c r="F1035" i="36"/>
  <c r="F1036" i="36"/>
  <c r="F1037" i="36"/>
  <c r="F1038" i="36"/>
  <c r="F1039" i="36"/>
  <c r="F1040" i="36"/>
  <c r="F1041" i="36"/>
  <c r="F1042" i="36"/>
  <c r="F1043" i="36"/>
  <c r="F1044" i="36"/>
  <c r="F1045" i="36"/>
  <c r="F1046" i="36"/>
  <c r="F1047" i="36"/>
  <c r="F1048" i="36"/>
  <c r="F1049" i="36"/>
  <c r="F1050" i="36"/>
  <c r="F1051" i="36"/>
  <c r="F1052" i="36"/>
  <c r="F1053" i="36"/>
  <c r="F1054" i="36"/>
  <c r="F1055" i="36"/>
  <c r="F1056" i="36"/>
  <c r="F1057" i="36"/>
  <c r="F1058" i="36"/>
  <c r="F1059" i="36"/>
  <c r="F1060" i="36"/>
  <c r="F1061" i="36"/>
  <c r="F1062" i="36"/>
  <c r="F1063" i="36"/>
  <c r="F1064" i="36"/>
  <c r="F1065" i="36"/>
  <c r="F1066" i="36"/>
  <c r="F1067" i="36"/>
  <c r="F1068" i="36"/>
  <c r="F1069" i="36"/>
  <c r="F1070" i="36"/>
  <c r="F1071" i="36"/>
  <c r="F1072" i="36"/>
  <c r="F1073" i="36"/>
  <c r="F1074" i="36"/>
  <c r="F1075" i="36"/>
  <c r="F1076" i="36"/>
  <c r="F1077" i="36"/>
  <c r="F1078" i="36"/>
  <c r="F1079" i="36"/>
  <c r="F1080" i="36"/>
  <c r="F1081" i="36"/>
  <c r="F1082" i="36"/>
  <c r="F1083" i="36"/>
  <c r="F1084" i="36"/>
  <c r="F1085" i="36"/>
  <c r="F1086" i="36"/>
  <c r="F1087" i="36"/>
  <c r="F1088" i="36"/>
  <c r="F1089" i="36"/>
  <c r="F1090" i="36"/>
  <c r="F1091" i="36"/>
  <c r="F1092" i="36"/>
  <c r="F1093" i="36"/>
  <c r="F1094" i="36"/>
  <c r="F1095" i="36"/>
  <c r="F1096" i="36"/>
  <c r="F1097" i="36"/>
  <c r="F1098" i="36"/>
  <c r="F1099" i="36"/>
  <c r="F1100" i="36"/>
  <c r="F1101" i="36"/>
  <c r="F1102" i="36"/>
  <c r="F1103" i="36"/>
  <c r="F1104" i="36"/>
  <c r="F1105" i="36"/>
  <c r="F1106" i="36"/>
  <c r="F1107" i="36"/>
  <c r="F1108" i="36"/>
  <c r="F1109" i="36"/>
  <c r="F1110" i="36"/>
  <c r="F1111" i="36"/>
  <c r="F1112" i="36"/>
  <c r="F1113" i="36"/>
  <c r="F1114" i="36"/>
  <c r="F1115" i="36"/>
  <c r="F1116" i="36"/>
  <c r="F1117" i="36"/>
  <c r="F1118" i="36"/>
  <c r="F1119" i="36"/>
  <c r="F1120" i="36"/>
  <c r="F1121" i="36"/>
  <c r="F1122" i="36"/>
  <c r="F1123" i="36"/>
  <c r="F1124" i="36"/>
  <c r="F1125" i="36"/>
  <c r="F1126" i="36"/>
  <c r="F1127" i="36"/>
  <c r="F1128" i="36"/>
  <c r="F1129" i="36"/>
  <c r="F1130" i="36"/>
  <c r="F1131" i="36"/>
  <c r="F1132" i="36"/>
  <c r="F1133" i="36"/>
  <c r="F1134" i="36"/>
  <c r="F1135" i="36"/>
  <c r="F1136" i="36"/>
  <c r="F1137" i="36"/>
  <c r="F1138" i="36"/>
  <c r="F1139" i="36"/>
  <c r="F1140" i="36"/>
  <c r="F1141" i="36"/>
  <c r="F1142" i="36"/>
  <c r="F1143" i="36"/>
  <c r="F1144" i="36"/>
  <c r="F1145" i="36"/>
  <c r="F1146" i="36"/>
  <c r="F1147" i="36"/>
  <c r="F1148" i="36"/>
  <c r="F1149" i="36"/>
  <c r="F1150" i="36"/>
  <c r="F1151" i="36"/>
  <c r="F1152" i="36"/>
  <c r="F1153" i="36"/>
  <c r="F1154" i="36"/>
  <c r="F1155" i="36"/>
  <c r="F1156" i="36"/>
  <c r="F1157" i="36"/>
  <c r="F1158" i="36"/>
  <c r="F1159" i="36"/>
  <c r="F1160" i="36"/>
  <c r="F1161" i="36"/>
  <c r="F1162" i="36"/>
  <c r="F1163" i="36"/>
  <c r="F1164" i="36"/>
  <c r="F1165" i="36"/>
  <c r="F1166" i="36"/>
  <c r="F1167" i="36"/>
  <c r="F1168" i="36"/>
  <c r="F1169" i="36"/>
  <c r="F1170" i="36"/>
  <c r="F1171" i="36"/>
  <c r="F1172" i="36"/>
  <c r="F1173" i="36"/>
  <c r="F1174" i="36"/>
  <c r="F1175" i="36"/>
  <c r="F1176" i="36"/>
  <c r="F1177" i="36"/>
  <c r="F1178" i="36"/>
  <c r="F1179" i="36"/>
  <c r="F1180" i="36"/>
  <c r="F1181" i="36"/>
  <c r="F1182" i="36"/>
  <c r="F1183" i="36"/>
  <c r="F1184" i="36"/>
  <c r="F1185" i="36"/>
  <c r="F1186" i="36"/>
  <c r="F1187" i="36"/>
  <c r="F1188" i="36"/>
  <c r="F1189" i="36"/>
  <c r="F1190" i="36"/>
  <c r="F1191" i="36"/>
  <c r="F1192" i="36"/>
  <c r="F1193" i="36"/>
  <c r="F1194" i="36"/>
  <c r="F1195" i="36"/>
  <c r="F1196" i="36"/>
  <c r="F1197" i="36"/>
  <c r="F1198" i="36"/>
  <c r="F1199" i="36"/>
  <c r="F1200" i="36"/>
  <c r="F1201" i="36"/>
  <c r="F1202" i="36"/>
  <c r="F1203" i="36"/>
  <c r="F1204" i="36"/>
  <c r="F1205" i="36"/>
  <c r="F1206" i="36"/>
  <c r="F1207" i="36"/>
  <c r="F1208" i="36"/>
  <c r="F1209" i="36"/>
  <c r="F1210" i="36"/>
  <c r="F1211" i="36"/>
  <c r="F1212" i="36"/>
  <c r="F1213" i="36"/>
  <c r="F1214" i="36"/>
  <c r="F1215" i="36"/>
  <c r="F1216" i="36"/>
  <c r="F1217" i="36"/>
  <c r="F1218" i="36"/>
  <c r="F1219" i="36"/>
  <c r="F1220" i="36"/>
  <c r="F1221" i="36"/>
  <c r="F1222" i="36"/>
  <c r="F1223" i="36"/>
  <c r="F1224" i="36"/>
  <c r="F1225" i="36"/>
  <c r="F1226" i="36"/>
  <c r="F1227" i="36"/>
  <c r="F1228" i="36"/>
  <c r="F1229" i="36"/>
  <c r="F1230" i="36"/>
  <c r="F1231" i="36"/>
  <c r="F1232" i="36"/>
  <c r="F1233" i="36"/>
  <c r="F1234" i="36"/>
  <c r="F1235" i="36"/>
  <c r="F1236" i="36"/>
  <c r="F1237" i="36"/>
  <c r="F1238" i="36"/>
  <c r="F1239" i="36"/>
  <c r="F1240" i="36"/>
  <c r="F1241" i="36"/>
  <c r="F1242" i="36"/>
  <c r="F1243" i="36"/>
  <c r="F1244" i="36"/>
  <c r="F1245" i="36"/>
  <c r="F1246" i="36"/>
  <c r="F1247" i="36"/>
  <c r="F1248" i="36"/>
  <c r="F1249" i="36"/>
  <c r="F1250" i="36"/>
  <c r="F1251" i="36"/>
  <c r="F1252" i="36"/>
  <c r="F1253" i="36"/>
  <c r="F1254" i="36"/>
  <c r="F1255" i="36"/>
  <c r="F1256" i="36"/>
  <c r="F1257" i="36"/>
  <c r="F1258" i="36"/>
  <c r="F1259" i="36"/>
  <c r="F1260" i="36"/>
  <c r="F1261" i="36"/>
  <c r="F1262" i="36"/>
  <c r="F1263" i="36"/>
  <c r="F1264" i="36"/>
  <c r="F1265" i="36"/>
  <c r="F1266" i="36"/>
  <c r="F1267" i="36"/>
  <c r="F1268" i="36"/>
  <c r="F1269" i="36"/>
  <c r="F1270" i="36"/>
  <c r="F1271" i="36"/>
  <c r="F1272" i="36"/>
  <c r="F1273" i="36"/>
  <c r="F1274" i="36"/>
  <c r="F1275" i="36"/>
  <c r="F1276" i="36"/>
  <c r="F1277" i="36"/>
  <c r="F1278" i="36"/>
  <c r="F1279" i="36"/>
  <c r="F1280" i="36"/>
  <c r="F1281" i="36"/>
  <c r="F1282" i="36"/>
  <c r="F1283" i="36"/>
  <c r="F1284" i="36"/>
  <c r="F1285" i="36"/>
  <c r="F1286" i="36"/>
  <c r="F1287" i="36"/>
  <c r="F1288" i="36"/>
  <c r="F1289" i="36"/>
  <c r="F1290" i="36"/>
  <c r="F1291" i="36"/>
  <c r="F1292" i="36"/>
  <c r="F1293" i="36"/>
  <c r="F1294" i="36"/>
  <c r="F1295" i="36"/>
  <c r="F1296" i="36"/>
  <c r="F1297" i="36"/>
  <c r="F1298" i="36"/>
  <c r="F1299" i="36"/>
  <c r="F1300" i="36"/>
  <c r="F1301" i="36"/>
  <c r="F1302" i="36"/>
  <c r="F1303" i="36"/>
  <c r="F1304" i="36"/>
  <c r="F1305" i="36"/>
  <c r="F1306" i="36"/>
  <c r="F1307" i="36"/>
  <c r="F1308" i="36"/>
  <c r="F1309" i="36"/>
  <c r="F1310" i="36"/>
  <c r="F1311" i="36"/>
  <c r="F1312" i="36"/>
  <c r="F1313" i="36"/>
  <c r="F1314" i="36"/>
  <c r="F1315" i="36"/>
  <c r="F1316" i="36"/>
  <c r="F1317" i="36"/>
  <c r="F1318" i="36"/>
  <c r="F1319" i="36"/>
  <c r="F1320" i="36"/>
  <c r="F1321" i="36"/>
  <c r="F1322" i="36"/>
  <c r="F1323" i="36"/>
  <c r="F1324" i="36"/>
  <c r="F1325" i="36"/>
  <c r="F1326" i="36"/>
  <c r="F1327" i="36"/>
  <c r="F1328" i="36"/>
  <c r="F1329" i="36"/>
  <c r="F1330" i="36"/>
  <c r="F1331" i="36"/>
  <c r="F1332" i="36"/>
  <c r="F1333" i="36"/>
  <c r="F1334" i="36"/>
  <c r="F1335" i="36"/>
  <c r="F1336" i="36"/>
  <c r="F1337" i="36"/>
  <c r="F1338" i="36"/>
  <c r="F1339" i="36"/>
  <c r="F1340" i="36"/>
  <c r="F1341" i="36"/>
  <c r="F1342" i="36"/>
  <c r="F1343" i="36"/>
  <c r="F1344" i="36"/>
  <c r="F1345" i="36"/>
  <c r="F1346" i="36"/>
  <c r="F1347" i="36"/>
  <c r="F1348" i="36"/>
  <c r="F1349" i="36"/>
  <c r="F1350" i="36"/>
  <c r="F1351" i="36"/>
  <c r="F1352" i="36"/>
  <c r="F1353" i="36"/>
  <c r="F1354" i="36"/>
  <c r="F1355" i="36"/>
  <c r="F1356" i="36"/>
  <c r="F1357" i="36"/>
  <c r="F1358" i="36"/>
  <c r="F1359" i="36"/>
  <c r="F1360" i="36"/>
  <c r="F1361" i="36"/>
  <c r="F1362" i="36"/>
  <c r="F1363" i="36"/>
  <c r="F1364" i="36"/>
  <c r="F1365" i="36"/>
  <c r="F1366" i="36"/>
  <c r="F1367" i="36"/>
  <c r="F1368" i="36"/>
  <c r="F1369" i="36"/>
  <c r="F1370" i="36"/>
  <c r="F1371" i="36"/>
  <c r="F1372" i="36"/>
  <c r="F1373" i="36"/>
  <c r="F1374" i="36"/>
  <c r="F1375" i="36"/>
  <c r="F1376" i="36"/>
  <c r="F1377" i="36"/>
  <c r="F1378" i="36"/>
  <c r="F1379" i="36"/>
  <c r="F1380" i="36"/>
  <c r="F1381" i="36"/>
  <c r="F1382" i="36"/>
  <c r="F1383" i="36"/>
  <c r="F1384" i="36"/>
  <c r="F1385" i="36"/>
  <c r="F1386" i="36"/>
  <c r="F1387" i="36"/>
  <c r="F1388" i="36"/>
  <c r="F1389" i="36"/>
  <c r="F1390" i="36"/>
  <c r="F1391" i="36"/>
  <c r="F1392" i="36"/>
  <c r="F1393" i="36"/>
  <c r="F1394" i="36"/>
  <c r="F1395" i="36"/>
  <c r="F1396" i="36"/>
  <c r="F1397" i="36"/>
  <c r="F1398" i="36"/>
  <c r="F1399" i="36"/>
  <c r="F1400" i="36"/>
  <c r="F1401" i="36"/>
  <c r="F1402" i="36"/>
  <c r="F1403" i="36"/>
  <c r="F1404" i="36"/>
  <c r="F1405" i="36"/>
  <c r="F1406" i="36"/>
  <c r="F1407" i="36"/>
  <c r="F1408" i="36"/>
  <c r="F1409" i="36"/>
  <c r="F1410" i="36"/>
  <c r="F1411" i="36"/>
  <c r="F1412" i="36"/>
  <c r="F1413" i="36"/>
  <c r="F1414" i="36"/>
  <c r="F1415" i="36"/>
  <c r="F1416" i="36"/>
  <c r="F1417" i="36"/>
  <c r="F1418" i="36"/>
  <c r="F1419" i="36"/>
  <c r="F1420" i="36"/>
  <c r="F1421" i="36"/>
  <c r="F1422" i="36"/>
  <c r="F1423" i="36"/>
  <c r="F1424" i="36"/>
  <c r="F1425" i="36"/>
  <c r="F1426" i="36"/>
  <c r="F1427" i="36"/>
  <c r="F1428" i="36"/>
  <c r="F1429" i="36"/>
  <c r="F1430" i="36"/>
  <c r="F1431" i="36"/>
  <c r="F1432" i="36"/>
  <c r="F1433" i="36"/>
  <c r="F1434" i="36"/>
  <c r="F1435" i="36"/>
  <c r="F1436" i="36"/>
  <c r="F1437" i="36"/>
  <c r="F1438" i="36"/>
  <c r="F1439" i="36"/>
  <c r="F1440" i="36"/>
  <c r="F1441" i="36"/>
  <c r="F1442" i="36"/>
  <c r="F1443" i="36"/>
  <c r="F1444" i="36"/>
  <c r="F1445" i="36"/>
  <c r="F1446" i="36"/>
  <c r="F1447" i="36"/>
  <c r="F1448" i="36"/>
  <c r="F1449" i="36"/>
  <c r="F1450" i="36"/>
  <c r="F1451" i="36"/>
  <c r="F1452" i="36"/>
  <c r="F1453" i="36"/>
  <c r="F1454" i="36"/>
  <c r="F1455" i="36"/>
  <c r="F1456" i="36"/>
  <c r="F1457" i="36"/>
  <c r="F1458" i="36"/>
  <c r="F1459" i="36"/>
  <c r="F1460" i="36"/>
  <c r="F1461" i="36"/>
  <c r="F1462" i="36"/>
  <c r="F1463" i="36"/>
  <c r="F1464" i="36"/>
  <c r="F1465" i="36"/>
  <c r="F1466" i="36"/>
  <c r="F1467" i="36"/>
  <c r="F1468" i="36"/>
  <c r="F1469" i="36"/>
  <c r="F1470" i="36"/>
  <c r="F1471" i="36"/>
  <c r="F1472" i="36"/>
  <c r="F1473" i="36"/>
  <c r="F1474" i="36"/>
  <c r="F1475" i="36"/>
  <c r="F1476" i="36"/>
  <c r="F1477" i="36"/>
  <c r="F1478" i="36"/>
  <c r="F1479" i="36"/>
  <c r="F1480" i="36"/>
  <c r="F1481" i="36"/>
  <c r="F1482" i="36"/>
  <c r="F1483" i="36"/>
  <c r="F1484" i="36"/>
  <c r="F1485" i="36"/>
  <c r="F1486" i="36"/>
  <c r="F1487" i="36"/>
  <c r="F1488" i="36"/>
  <c r="F1489" i="36"/>
  <c r="F1490" i="36"/>
  <c r="F1491" i="36"/>
  <c r="F1492" i="36"/>
  <c r="F1493" i="36"/>
  <c r="F1494" i="36"/>
  <c r="F1495" i="36"/>
  <c r="F1496" i="36"/>
  <c r="F1497" i="36"/>
  <c r="F1498" i="36"/>
  <c r="F1499" i="36"/>
  <c r="F1500" i="36"/>
  <c r="F1501" i="36"/>
  <c r="F1502" i="36"/>
  <c r="F1503" i="36"/>
  <c r="F1504" i="36"/>
  <c r="F1505" i="36"/>
  <c r="F1506" i="36"/>
  <c r="F1507" i="36"/>
  <c r="F1508" i="36"/>
  <c r="F1509" i="36"/>
  <c r="F1510" i="36"/>
  <c r="F1511" i="36"/>
  <c r="F1512" i="36"/>
  <c r="F1513" i="36"/>
  <c r="F1514" i="36"/>
  <c r="F1515" i="36"/>
  <c r="F1516" i="36"/>
  <c r="F1517" i="36"/>
  <c r="F1518" i="36"/>
  <c r="F1519" i="36"/>
  <c r="F1520" i="36"/>
  <c r="F1521" i="36"/>
  <c r="F1522" i="36"/>
  <c r="F1523" i="36"/>
  <c r="F1524" i="36"/>
  <c r="F1525" i="36"/>
  <c r="F1526" i="36"/>
  <c r="F1527" i="36"/>
  <c r="F1528" i="36"/>
  <c r="F1529" i="36"/>
  <c r="F1530" i="36"/>
  <c r="F1531" i="36"/>
  <c r="F1532" i="36"/>
  <c r="F1533" i="36"/>
  <c r="F1534" i="36"/>
  <c r="F1535" i="36"/>
  <c r="F1536" i="36"/>
  <c r="F1537" i="36"/>
  <c r="F1538" i="36"/>
  <c r="F1539" i="36"/>
  <c r="F1540" i="36"/>
  <c r="F1541" i="36"/>
  <c r="F1542" i="36"/>
  <c r="F1543" i="36"/>
  <c r="F1544" i="36"/>
  <c r="F1545" i="36"/>
  <c r="F1546" i="36"/>
  <c r="F1547" i="36"/>
  <c r="F1548" i="36"/>
  <c r="F1549" i="36"/>
  <c r="F1550" i="36"/>
  <c r="F1551" i="36"/>
  <c r="F1552" i="36"/>
  <c r="F1553" i="36"/>
  <c r="F1554" i="36"/>
  <c r="F1555" i="36"/>
  <c r="F1556" i="36"/>
  <c r="F1557" i="36"/>
  <c r="F1558" i="36"/>
  <c r="F1559" i="36"/>
  <c r="F1560" i="36"/>
  <c r="F1561" i="36"/>
  <c r="F1562" i="36"/>
  <c r="F1563" i="36"/>
  <c r="F1564" i="36"/>
  <c r="F1565" i="36"/>
  <c r="F1566" i="36"/>
  <c r="F1567" i="36"/>
  <c r="F1568" i="36"/>
  <c r="F1569" i="36"/>
  <c r="F1570" i="36"/>
  <c r="F1571" i="36"/>
  <c r="F1572" i="36"/>
  <c r="F1573" i="36"/>
  <c r="F1574" i="36"/>
  <c r="F1575" i="36"/>
  <c r="F1576" i="36"/>
  <c r="F1577" i="36"/>
  <c r="F1578" i="36"/>
  <c r="F1579" i="36"/>
  <c r="F1580" i="36"/>
  <c r="F1581" i="36"/>
  <c r="F1582" i="36"/>
  <c r="F1583" i="36"/>
  <c r="F1584" i="36"/>
  <c r="F1585" i="36"/>
  <c r="F1586" i="36"/>
  <c r="F1587" i="36"/>
  <c r="F1588" i="36"/>
  <c r="F1589" i="36"/>
  <c r="F1590" i="36"/>
  <c r="F1591" i="36"/>
  <c r="F1592" i="36"/>
  <c r="F1593" i="36"/>
  <c r="F1594" i="36"/>
  <c r="F1595" i="36"/>
  <c r="F1596" i="36"/>
  <c r="F1597" i="36"/>
  <c r="F1598" i="36"/>
  <c r="F1599" i="36"/>
  <c r="F1600" i="36"/>
  <c r="F1601" i="36"/>
  <c r="F1602" i="36"/>
  <c r="F1603" i="36"/>
  <c r="F1604" i="36"/>
  <c r="F1605" i="36"/>
  <c r="F1606" i="36"/>
  <c r="F1607" i="36"/>
  <c r="F1608" i="36"/>
  <c r="F1609" i="36"/>
  <c r="F1610" i="36"/>
  <c r="F1611" i="36"/>
  <c r="F1612" i="36"/>
  <c r="F1613" i="36"/>
  <c r="F1614" i="36"/>
  <c r="F1615" i="36"/>
  <c r="F1616" i="36"/>
  <c r="F1617" i="36"/>
  <c r="F1618" i="36"/>
  <c r="F1619" i="36"/>
  <c r="F1620" i="36"/>
  <c r="F1621" i="36"/>
  <c r="F1622" i="36"/>
  <c r="F1623" i="36"/>
  <c r="F1624" i="36"/>
  <c r="F1625" i="36"/>
  <c r="F1626" i="36"/>
  <c r="F1627" i="36"/>
  <c r="F1628" i="36"/>
  <c r="F1629" i="36"/>
  <c r="F1630" i="36"/>
  <c r="F1631" i="36"/>
  <c r="F1632" i="36"/>
  <c r="F1633" i="36"/>
  <c r="F1634" i="36"/>
  <c r="F1635" i="36"/>
  <c r="F1636" i="36"/>
  <c r="F1637" i="36"/>
  <c r="F1638" i="36"/>
  <c r="F1639" i="36"/>
  <c r="F1640" i="36"/>
  <c r="F1641" i="36"/>
  <c r="F1642" i="36"/>
  <c r="F1643" i="36"/>
  <c r="F1644" i="36"/>
  <c r="F1645" i="36"/>
  <c r="F1646" i="36"/>
  <c r="F1647" i="36"/>
  <c r="F1648" i="36"/>
  <c r="F1649" i="36"/>
  <c r="F1650" i="36"/>
  <c r="F1651" i="36"/>
  <c r="F1652" i="36"/>
  <c r="F1653" i="36"/>
  <c r="F1654" i="36"/>
  <c r="F1655" i="36"/>
  <c r="F1656" i="36"/>
  <c r="F1657" i="36"/>
  <c r="F1658" i="36"/>
  <c r="F1659" i="36"/>
  <c r="F1660" i="36"/>
  <c r="F1661" i="36"/>
  <c r="F1662" i="36"/>
  <c r="F1663" i="36"/>
  <c r="F1664" i="36"/>
  <c r="F1665" i="36"/>
  <c r="F1666" i="36"/>
  <c r="F1667" i="36"/>
  <c r="F1668" i="36"/>
  <c r="F1669" i="36"/>
  <c r="F1670" i="36"/>
  <c r="F1671" i="36"/>
  <c r="F1672" i="36"/>
  <c r="F1673" i="36"/>
  <c r="F1674" i="36"/>
  <c r="F1675" i="36"/>
  <c r="F1676" i="36"/>
  <c r="F1677" i="36"/>
  <c r="F1678" i="36"/>
  <c r="F1679" i="36"/>
  <c r="F1680" i="36"/>
  <c r="F1681" i="36"/>
  <c r="F1682" i="36"/>
  <c r="F1683" i="36"/>
  <c r="F1684" i="36"/>
  <c r="F1685" i="36"/>
  <c r="F1686" i="36"/>
  <c r="F1687" i="36"/>
  <c r="F1688" i="36"/>
  <c r="F1689" i="36"/>
  <c r="F1690" i="36"/>
  <c r="F1691" i="36"/>
  <c r="F1692" i="36"/>
  <c r="F1693" i="36"/>
  <c r="F1694" i="36"/>
  <c r="F1695" i="36"/>
  <c r="F1696" i="36"/>
  <c r="F1697" i="36"/>
  <c r="F1698" i="36"/>
  <c r="F1699" i="36"/>
  <c r="F1700" i="36"/>
  <c r="F1701" i="36"/>
  <c r="F1702" i="36"/>
  <c r="F1703" i="36"/>
  <c r="F1704" i="36"/>
  <c r="F1705" i="36"/>
  <c r="F1706" i="36"/>
  <c r="F1707" i="36"/>
  <c r="F1708" i="36"/>
  <c r="F1709" i="36"/>
  <c r="F1710" i="36"/>
  <c r="F1711" i="36"/>
  <c r="F1712" i="36"/>
  <c r="F1713" i="36"/>
  <c r="F1714" i="36"/>
  <c r="F1715" i="36"/>
  <c r="F1716" i="36"/>
  <c r="F1717" i="36"/>
  <c r="F1718" i="36"/>
  <c r="F1719" i="36"/>
  <c r="F1720" i="36"/>
  <c r="F1721" i="36"/>
  <c r="F1722" i="36"/>
  <c r="F1723" i="36"/>
  <c r="F1724" i="36"/>
  <c r="F1725" i="36"/>
  <c r="F1726" i="36"/>
  <c r="F1727" i="36"/>
  <c r="F1728" i="36"/>
  <c r="F1729" i="36"/>
  <c r="F1730" i="36"/>
  <c r="F1731" i="36"/>
  <c r="F1732" i="36"/>
  <c r="F1733" i="36"/>
  <c r="F1734" i="36"/>
  <c r="F1735" i="36"/>
  <c r="F1736" i="36"/>
  <c r="F1737" i="36"/>
  <c r="F1738" i="36"/>
  <c r="F1739" i="36"/>
  <c r="F1740" i="36"/>
  <c r="F1741" i="36"/>
  <c r="F1742" i="36"/>
  <c r="F1743" i="36"/>
  <c r="F1744" i="36"/>
  <c r="F1745" i="36"/>
  <c r="F1746" i="36"/>
  <c r="F1747" i="36"/>
  <c r="F1748" i="36"/>
  <c r="F1749" i="36"/>
  <c r="F1750" i="36"/>
  <c r="F1751" i="36"/>
  <c r="F1752" i="36"/>
  <c r="F1753" i="36"/>
  <c r="F1754" i="36"/>
  <c r="F1755" i="36"/>
  <c r="F1756" i="36"/>
  <c r="F1757" i="36"/>
  <c r="F1758" i="36"/>
  <c r="F1759" i="36"/>
  <c r="F1760" i="36"/>
  <c r="F1761" i="36"/>
  <c r="F1762" i="36"/>
  <c r="F1763" i="36"/>
  <c r="F1764" i="36"/>
  <c r="F1765" i="36"/>
  <c r="F1766" i="36"/>
  <c r="F1767" i="36"/>
  <c r="F1768" i="36"/>
  <c r="F1769" i="36"/>
  <c r="F1770" i="36"/>
  <c r="F1771" i="36"/>
  <c r="F1772" i="36"/>
  <c r="F1773" i="36"/>
  <c r="F1774" i="36"/>
  <c r="F1775" i="36"/>
  <c r="F1776" i="36"/>
  <c r="F1777" i="36"/>
  <c r="F1778" i="36"/>
  <c r="F1779" i="36"/>
  <c r="F1780" i="36"/>
  <c r="F1781" i="36"/>
  <c r="F1782" i="36"/>
  <c r="F1783" i="36"/>
  <c r="F1784" i="36"/>
  <c r="F1785" i="36"/>
  <c r="F1786" i="36"/>
  <c r="F1787" i="36"/>
  <c r="F1788" i="36"/>
  <c r="F1789" i="36"/>
  <c r="F1790" i="36"/>
  <c r="F1791" i="36"/>
  <c r="F1792" i="36"/>
  <c r="F1793" i="36"/>
  <c r="F1794" i="36"/>
  <c r="F1795" i="36"/>
  <c r="F1796" i="36"/>
  <c r="F1797" i="36"/>
  <c r="F1798" i="36"/>
  <c r="F1799" i="36"/>
  <c r="F1800" i="36"/>
  <c r="F1801" i="36"/>
  <c r="F1802" i="36"/>
  <c r="F1803" i="36"/>
  <c r="F1804" i="36"/>
  <c r="F1805" i="36"/>
  <c r="F1806" i="36"/>
  <c r="F1807" i="36"/>
  <c r="F1808" i="36"/>
  <c r="F1809" i="36"/>
  <c r="F1810" i="36"/>
  <c r="F1811" i="36"/>
  <c r="F1812" i="36"/>
  <c r="F1813" i="36"/>
  <c r="F1814" i="36"/>
  <c r="F1815" i="36"/>
  <c r="F1816" i="36"/>
  <c r="F1817" i="36"/>
  <c r="F1818" i="36"/>
  <c r="F1819" i="36"/>
  <c r="F1820" i="36"/>
  <c r="F1821" i="36"/>
  <c r="F1822" i="36"/>
  <c r="F1823" i="36"/>
  <c r="F1824" i="36"/>
  <c r="F1825" i="36"/>
  <c r="F1826" i="36"/>
  <c r="F1827" i="36"/>
  <c r="F2" i="36"/>
  <c r="E3" i="36"/>
  <c r="E4" i="36"/>
  <c r="E5" i="36"/>
  <c r="E6" i="36"/>
  <c r="E7" i="36"/>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E697" i="36"/>
  <c r="E698" i="36"/>
  <c r="E699" i="36"/>
  <c r="E700" i="36"/>
  <c r="E701" i="36"/>
  <c r="E702" i="36"/>
  <c r="E703" i="36"/>
  <c r="E704" i="36"/>
  <c r="E705" i="36"/>
  <c r="E706" i="36"/>
  <c r="E707" i="36"/>
  <c r="E708" i="36"/>
  <c r="E709" i="36"/>
  <c r="E710" i="36"/>
  <c r="E711" i="36"/>
  <c r="E712" i="36"/>
  <c r="E713" i="36"/>
  <c r="E714" i="36"/>
  <c r="E715" i="36"/>
  <c r="E716" i="36"/>
  <c r="E717" i="36"/>
  <c r="E718" i="36"/>
  <c r="E719" i="36"/>
  <c r="E720" i="36"/>
  <c r="E721" i="36"/>
  <c r="E722" i="36"/>
  <c r="E723" i="36"/>
  <c r="E724" i="36"/>
  <c r="E725" i="36"/>
  <c r="E726" i="36"/>
  <c r="E727" i="36"/>
  <c r="E728" i="36"/>
  <c r="E729" i="36"/>
  <c r="E730" i="36"/>
  <c r="E731" i="36"/>
  <c r="E732" i="36"/>
  <c r="E733" i="36"/>
  <c r="E734" i="36"/>
  <c r="E735" i="36"/>
  <c r="E736" i="36"/>
  <c r="E737" i="36"/>
  <c r="E738" i="36"/>
  <c r="E739" i="36"/>
  <c r="E740" i="36"/>
  <c r="E741" i="36"/>
  <c r="E742" i="36"/>
  <c r="E743" i="36"/>
  <c r="E744" i="36"/>
  <c r="E745" i="36"/>
  <c r="E746" i="36"/>
  <c r="E747" i="36"/>
  <c r="E748" i="36"/>
  <c r="E749" i="36"/>
  <c r="E750" i="36"/>
  <c r="E751" i="36"/>
  <c r="E752" i="36"/>
  <c r="E753" i="36"/>
  <c r="E754" i="36"/>
  <c r="E755" i="36"/>
  <c r="E756" i="36"/>
  <c r="E757" i="36"/>
  <c r="E758" i="36"/>
  <c r="E759" i="36"/>
  <c r="E760" i="36"/>
  <c r="E761" i="36"/>
  <c r="E762" i="36"/>
  <c r="E763" i="36"/>
  <c r="E764" i="36"/>
  <c r="E765" i="36"/>
  <c r="E766" i="36"/>
  <c r="E767" i="36"/>
  <c r="E768" i="36"/>
  <c r="E769" i="36"/>
  <c r="E770" i="36"/>
  <c r="E771" i="36"/>
  <c r="E772" i="36"/>
  <c r="E773" i="36"/>
  <c r="E774" i="36"/>
  <c r="E775" i="36"/>
  <c r="E776" i="36"/>
  <c r="E777" i="36"/>
  <c r="E778" i="36"/>
  <c r="E779" i="36"/>
  <c r="E780" i="36"/>
  <c r="E781" i="36"/>
  <c r="E782" i="36"/>
  <c r="E783" i="36"/>
  <c r="E784" i="36"/>
  <c r="E785" i="36"/>
  <c r="E786" i="36"/>
  <c r="E787" i="36"/>
  <c r="E788" i="36"/>
  <c r="E789" i="36"/>
  <c r="E790" i="36"/>
  <c r="E791" i="36"/>
  <c r="E792" i="36"/>
  <c r="E793" i="36"/>
  <c r="E794" i="36"/>
  <c r="E795" i="36"/>
  <c r="E796" i="36"/>
  <c r="E797" i="36"/>
  <c r="E798" i="36"/>
  <c r="E799" i="36"/>
  <c r="E800" i="36"/>
  <c r="E801" i="36"/>
  <c r="E802" i="36"/>
  <c r="E803" i="36"/>
  <c r="E804" i="36"/>
  <c r="E805" i="36"/>
  <c r="E806" i="36"/>
  <c r="E807" i="36"/>
  <c r="E808" i="36"/>
  <c r="E809" i="36"/>
  <c r="E810" i="36"/>
  <c r="E811" i="36"/>
  <c r="E812" i="36"/>
  <c r="E813" i="36"/>
  <c r="E814" i="36"/>
  <c r="E815" i="36"/>
  <c r="E816" i="36"/>
  <c r="E817" i="36"/>
  <c r="E818" i="36"/>
  <c r="E819" i="36"/>
  <c r="E820" i="36"/>
  <c r="E821" i="36"/>
  <c r="E822" i="36"/>
  <c r="E823" i="36"/>
  <c r="E824" i="36"/>
  <c r="E825" i="36"/>
  <c r="E826" i="36"/>
  <c r="E827" i="36"/>
  <c r="E828" i="36"/>
  <c r="E829" i="36"/>
  <c r="E830" i="36"/>
  <c r="E831" i="36"/>
  <c r="E832" i="36"/>
  <c r="E833" i="36"/>
  <c r="E834" i="36"/>
  <c r="E835" i="36"/>
  <c r="E836" i="36"/>
  <c r="E837" i="36"/>
  <c r="E838" i="36"/>
  <c r="E839" i="36"/>
  <c r="E840" i="36"/>
  <c r="E841" i="36"/>
  <c r="E842" i="36"/>
  <c r="E843" i="36"/>
  <c r="E844" i="36"/>
  <c r="E845" i="36"/>
  <c r="E846" i="36"/>
  <c r="E847" i="36"/>
  <c r="E848" i="36"/>
  <c r="E849" i="36"/>
  <c r="E850" i="36"/>
  <c r="E851" i="36"/>
  <c r="E852" i="36"/>
  <c r="E853" i="36"/>
  <c r="E854" i="36"/>
  <c r="E855" i="36"/>
  <c r="E856" i="36"/>
  <c r="E857" i="36"/>
  <c r="E858" i="36"/>
  <c r="E859" i="36"/>
  <c r="E860" i="36"/>
  <c r="E861" i="36"/>
  <c r="E862" i="36"/>
  <c r="E863" i="36"/>
  <c r="E864" i="36"/>
  <c r="E865" i="36"/>
  <c r="E866" i="36"/>
  <c r="E867" i="36"/>
  <c r="E868" i="36"/>
  <c r="E869" i="36"/>
  <c r="E870" i="36"/>
  <c r="E871" i="36"/>
  <c r="E872" i="36"/>
  <c r="E873" i="36"/>
  <c r="E874" i="36"/>
  <c r="E875" i="36"/>
  <c r="E876" i="36"/>
  <c r="E877" i="36"/>
  <c r="E878" i="36"/>
  <c r="E879" i="36"/>
  <c r="E880" i="36"/>
  <c r="E881" i="36"/>
  <c r="E882" i="36"/>
  <c r="E883" i="36"/>
  <c r="E884" i="36"/>
  <c r="E885" i="36"/>
  <c r="E886" i="36"/>
  <c r="E887" i="36"/>
  <c r="E888" i="36"/>
  <c r="E889" i="36"/>
  <c r="E890" i="36"/>
  <c r="E891" i="36"/>
  <c r="E892" i="36"/>
  <c r="E893" i="36"/>
  <c r="E894" i="36"/>
  <c r="E895" i="36"/>
  <c r="E896" i="36"/>
  <c r="E897" i="36"/>
  <c r="E898" i="36"/>
  <c r="E899" i="36"/>
  <c r="E900" i="36"/>
  <c r="E901" i="36"/>
  <c r="E902" i="36"/>
  <c r="E903" i="36"/>
  <c r="E904" i="36"/>
  <c r="E905" i="36"/>
  <c r="E906" i="36"/>
  <c r="E907" i="36"/>
  <c r="E908" i="36"/>
  <c r="E909" i="36"/>
  <c r="E910" i="36"/>
  <c r="E911" i="36"/>
  <c r="E912" i="36"/>
  <c r="E913" i="36"/>
  <c r="E914" i="36"/>
  <c r="E915" i="36"/>
  <c r="E916" i="36"/>
  <c r="E917" i="36"/>
  <c r="E918" i="36"/>
  <c r="E919" i="36"/>
  <c r="E920" i="36"/>
  <c r="E921" i="36"/>
  <c r="E922" i="36"/>
  <c r="E923" i="36"/>
  <c r="E924" i="36"/>
  <c r="E925" i="36"/>
  <c r="E926" i="36"/>
  <c r="E927" i="36"/>
  <c r="E928" i="36"/>
  <c r="E929" i="36"/>
  <c r="E930" i="36"/>
  <c r="E931" i="36"/>
  <c r="E932" i="36"/>
  <c r="E933" i="36"/>
  <c r="E934" i="36"/>
  <c r="E935" i="36"/>
  <c r="E936" i="36"/>
  <c r="E937" i="36"/>
  <c r="E938" i="36"/>
  <c r="E939" i="36"/>
  <c r="E940" i="36"/>
  <c r="E941" i="36"/>
  <c r="E942" i="36"/>
  <c r="E943" i="36"/>
  <c r="E944" i="36"/>
  <c r="E945" i="36"/>
  <c r="E946" i="36"/>
  <c r="E947" i="36"/>
  <c r="E948" i="36"/>
  <c r="E949" i="36"/>
  <c r="E950" i="36"/>
  <c r="E951" i="36"/>
  <c r="E952" i="36"/>
  <c r="E953" i="36"/>
  <c r="E954" i="36"/>
  <c r="E955" i="36"/>
  <c r="E956" i="36"/>
  <c r="E957" i="36"/>
  <c r="E958" i="36"/>
  <c r="E959" i="36"/>
  <c r="E960" i="36"/>
  <c r="E961" i="36"/>
  <c r="E962" i="36"/>
  <c r="E963" i="36"/>
  <c r="E964" i="36"/>
  <c r="E965" i="36"/>
  <c r="E966" i="36"/>
  <c r="E967" i="36"/>
  <c r="E968" i="36"/>
  <c r="E969" i="36"/>
  <c r="E970" i="36"/>
  <c r="E971" i="36"/>
  <c r="E972" i="36"/>
  <c r="E973" i="36"/>
  <c r="E974" i="36"/>
  <c r="E975" i="36"/>
  <c r="E976" i="36"/>
  <c r="E977" i="36"/>
  <c r="E978" i="36"/>
  <c r="E979" i="36"/>
  <c r="E980" i="36"/>
  <c r="E981" i="36"/>
  <c r="E982" i="36"/>
  <c r="E983" i="36"/>
  <c r="E984" i="36"/>
  <c r="E985" i="36"/>
  <c r="E986" i="36"/>
  <c r="E987" i="36"/>
  <c r="E988" i="36"/>
  <c r="E989" i="36"/>
  <c r="E990" i="36"/>
  <c r="E991" i="36"/>
  <c r="E992" i="36"/>
  <c r="E993" i="36"/>
  <c r="E994" i="36"/>
  <c r="E995" i="36"/>
  <c r="E996" i="36"/>
  <c r="E997" i="36"/>
  <c r="E998" i="36"/>
  <c r="E999" i="36"/>
  <c r="E1000" i="36"/>
  <c r="E1001" i="36"/>
  <c r="E1002" i="36"/>
  <c r="E1003" i="36"/>
  <c r="E1004" i="36"/>
  <c r="E1005" i="36"/>
  <c r="E1006" i="36"/>
  <c r="E1007" i="36"/>
  <c r="E1008" i="36"/>
  <c r="E1009" i="36"/>
  <c r="E1010" i="36"/>
  <c r="E1011" i="36"/>
  <c r="E1012" i="36"/>
  <c r="E1013" i="36"/>
  <c r="E1014" i="36"/>
  <c r="E1015" i="36"/>
  <c r="E1016" i="36"/>
  <c r="E1017" i="36"/>
  <c r="E1018" i="36"/>
  <c r="E1019" i="36"/>
  <c r="E1020" i="36"/>
  <c r="E1021" i="36"/>
  <c r="E1022" i="36"/>
  <c r="E1023" i="36"/>
  <c r="E1024" i="36"/>
  <c r="E1025" i="36"/>
  <c r="E1026" i="36"/>
  <c r="E1027" i="36"/>
  <c r="E1028" i="36"/>
  <c r="E1029" i="36"/>
  <c r="E1030" i="36"/>
  <c r="E1031" i="36"/>
  <c r="E1032" i="36"/>
  <c r="E1033" i="36"/>
  <c r="E1034" i="36"/>
  <c r="E1035" i="36"/>
  <c r="E1036" i="36"/>
  <c r="E1037" i="36"/>
  <c r="E1038" i="36"/>
  <c r="E1039" i="36"/>
  <c r="E1040" i="36"/>
  <c r="E1041" i="36"/>
  <c r="E1042" i="36"/>
  <c r="E1043" i="36"/>
  <c r="E1044" i="36"/>
  <c r="E1045" i="36"/>
  <c r="E1046" i="36"/>
  <c r="E1047" i="36"/>
  <c r="E1048" i="36"/>
  <c r="E1049" i="36"/>
  <c r="E1050" i="36"/>
  <c r="E1051" i="36"/>
  <c r="E1052" i="36"/>
  <c r="E1053" i="36"/>
  <c r="E1054" i="36"/>
  <c r="E1055" i="36"/>
  <c r="E1056" i="36"/>
  <c r="E1057" i="36"/>
  <c r="E1058" i="36"/>
  <c r="E1059" i="36"/>
  <c r="E1060" i="36"/>
  <c r="E1061" i="36"/>
  <c r="E1062" i="36"/>
  <c r="E1063" i="36"/>
  <c r="E1064" i="36"/>
  <c r="E1065" i="36"/>
  <c r="E1066" i="36"/>
  <c r="E1067" i="36"/>
  <c r="E1068" i="36"/>
  <c r="E1069" i="36"/>
  <c r="E1070" i="36"/>
  <c r="E1071" i="36"/>
  <c r="E1072" i="36"/>
  <c r="E1073" i="36"/>
  <c r="E1074" i="36"/>
  <c r="E1075" i="36"/>
  <c r="E1076" i="36"/>
  <c r="E1077" i="36"/>
  <c r="E1078" i="36"/>
  <c r="E1079" i="36"/>
  <c r="E1080" i="36"/>
  <c r="E1081" i="36"/>
  <c r="E1082" i="36"/>
  <c r="E1083" i="36"/>
  <c r="E1084" i="36"/>
  <c r="E1085" i="36"/>
  <c r="E1086" i="36"/>
  <c r="E1087" i="36"/>
  <c r="E1088" i="36"/>
  <c r="E1089" i="36"/>
  <c r="E1090" i="36"/>
  <c r="E1091" i="36"/>
  <c r="E1092" i="36"/>
  <c r="E1093" i="36"/>
  <c r="E1094" i="36"/>
  <c r="E1095" i="36"/>
  <c r="E1096" i="36"/>
  <c r="E1097" i="36"/>
  <c r="E1098" i="36"/>
  <c r="E1099" i="36"/>
  <c r="E1100" i="36"/>
  <c r="E1101" i="36"/>
  <c r="E1102" i="36"/>
  <c r="E1103" i="36"/>
  <c r="E1104" i="36"/>
  <c r="E1105" i="36"/>
  <c r="E1106" i="36"/>
  <c r="E1107" i="36"/>
  <c r="E1108" i="36"/>
  <c r="E1109" i="36"/>
  <c r="E1110" i="36"/>
  <c r="E1111" i="36"/>
  <c r="E1112" i="36"/>
  <c r="E1113" i="36"/>
  <c r="E1114" i="36"/>
  <c r="E1115" i="36"/>
  <c r="E1116" i="36"/>
  <c r="E1117" i="36"/>
  <c r="E1118" i="36"/>
  <c r="E1119" i="36"/>
  <c r="E1120" i="36"/>
  <c r="E1121" i="36"/>
  <c r="E1122" i="36"/>
  <c r="E1123" i="36"/>
  <c r="E1124" i="36"/>
  <c r="E1125" i="36"/>
  <c r="E1126" i="36"/>
  <c r="E1127" i="36"/>
  <c r="E1128" i="36"/>
  <c r="E1129" i="36"/>
  <c r="E1130" i="36"/>
  <c r="E1131" i="36"/>
  <c r="E1132" i="36"/>
  <c r="E1133" i="36"/>
  <c r="E1134" i="36"/>
  <c r="E1135" i="36"/>
  <c r="E1136" i="36"/>
  <c r="E1137" i="36"/>
  <c r="E1138" i="36"/>
  <c r="E1139" i="36"/>
  <c r="E1140" i="36"/>
  <c r="E1141" i="36"/>
  <c r="E1142" i="36"/>
  <c r="E1143" i="36"/>
  <c r="E1144" i="36"/>
  <c r="E1145" i="36"/>
  <c r="E1146" i="36"/>
  <c r="E1147" i="36"/>
  <c r="E1148" i="36"/>
  <c r="E1149" i="36"/>
  <c r="E1150" i="36"/>
  <c r="E1151" i="36"/>
  <c r="E1152" i="36"/>
  <c r="E1153" i="36"/>
  <c r="E1154" i="36"/>
  <c r="E1155" i="36"/>
  <c r="E1156" i="36"/>
  <c r="E1157" i="36"/>
  <c r="E1158" i="36"/>
  <c r="E1159" i="36"/>
  <c r="E1160" i="36"/>
  <c r="E1161" i="36"/>
  <c r="E1162" i="36"/>
  <c r="E1163" i="36"/>
  <c r="E1164" i="36"/>
  <c r="E1165" i="36"/>
  <c r="E1166" i="36"/>
  <c r="E1167" i="36"/>
  <c r="E1168" i="36"/>
  <c r="E1169" i="36"/>
  <c r="E1170" i="36"/>
  <c r="E1171" i="36"/>
  <c r="E1172" i="36"/>
  <c r="E1173" i="36"/>
  <c r="E1174" i="36"/>
  <c r="E1175" i="36"/>
  <c r="E1176" i="36"/>
  <c r="E1177" i="36"/>
  <c r="E1178" i="36"/>
  <c r="E1179" i="36"/>
  <c r="E1180" i="36"/>
  <c r="E1181" i="36"/>
  <c r="E1182" i="36"/>
  <c r="E1183" i="36"/>
  <c r="E1184" i="36"/>
  <c r="E1185" i="36"/>
  <c r="E1186" i="36"/>
  <c r="E1187" i="36"/>
  <c r="E1188" i="36"/>
  <c r="E1189" i="36"/>
  <c r="E1190" i="36"/>
  <c r="E1191" i="36"/>
  <c r="E1192" i="36"/>
  <c r="E1193" i="36"/>
  <c r="E1194" i="36"/>
  <c r="E1195" i="36"/>
  <c r="E1196" i="36"/>
  <c r="E1197" i="36"/>
  <c r="E1198" i="36"/>
  <c r="E1199" i="36"/>
  <c r="E1200" i="36"/>
  <c r="E1201" i="36"/>
  <c r="E1202" i="36"/>
  <c r="E1203" i="36"/>
  <c r="E1204" i="36"/>
  <c r="E1205" i="36"/>
  <c r="E1206" i="36"/>
  <c r="E1207" i="36"/>
  <c r="E1208" i="36"/>
  <c r="E1209" i="36"/>
  <c r="E1210" i="36"/>
  <c r="E1211" i="36"/>
  <c r="E1212" i="36"/>
  <c r="E1213" i="36"/>
  <c r="E1214" i="36"/>
  <c r="E1215" i="36"/>
  <c r="E1216" i="36"/>
  <c r="E1217" i="36"/>
  <c r="E1218" i="36"/>
  <c r="E1219" i="36"/>
  <c r="E1220" i="36"/>
  <c r="E1221" i="36"/>
  <c r="E1222" i="36"/>
  <c r="E1223" i="36"/>
  <c r="E1224" i="36"/>
  <c r="E1225" i="36"/>
  <c r="E1226" i="36"/>
  <c r="E1227" i="36"/>
  <c r="E1228" i="36"/>
  <c r="E1229" i="36"/>
  <c r="E1230" i="36"/>
  <c r="E1231" i="36"/>
  <c r="E1232" i="36"/>
  <c r="E1233" i="36"/>
  <c r="E1234" i="36"/>
  <c r="E1235" i="36"/>
  <c r="E1236" i="36"/>
  <c r="E1237" i="36"/>
  <c r="E1238" i="36"/>
  <c r="E1239" i="36"/>
  <c r="E1240" i="36"/>
  <c r="E1241" i="36"/>
  <c r="E1242" i="36"/>
  <c r="E1243" i="36"/>
  <c r="E1244" i="36"/>
  <c r="E1245" i="36"/>
  <c r="E1246" i="36"/>
  <c r="E1247" i="36"/>
  <c r="E1248" i="36"/>
  <c r="E1249" i="36"/>
  <c r="E1250" i="36"/>
  <c r="E1251" i="36"/>
  <c r="E1252" i="36"/>
  <c r="E1253" i="36"/>
  <c r="E1254" i="36"/>
  <c r="E1255" i="36"/>
  <c r="E1256" i="36"/>
  <c r="E1257" i="36"/>
  <c r="E1258" i="36"/>
  <c r="E1259" i="36"/>
  <c r="E1260" i="36"/>
  <c r="E1261" i="36"/>
  <c r="E1262" i="36"/>
  <c r="E1263" i="36"/>
  <c r="E1264" i="36"/>
  <c r="E1265" i="36"/>
  <c r="E1266" i="36"/>
  <c r="E1267" i="36"/>
  <c r="E1268" i="36"/>
  <c r="E1269" i="36"/>
  <c r="E1270" i="36"/>
  <c r="E1271" i="36"/>
  <c r="E1272" i="36"/>
  <c r="E1273" i="36"/>
  <c r="E1274" i="36"/>
  <c r="E1275" i="36"/>
  <c r="E1276" i="36"/>
  <c r="E1277" i="36"/>
  <c r="E1278" i="36"/>
  <c r="E1279" i="36"/>
  <c r="E1280" i="36"/>
  <c r="E1281" i="36"/>
  <c r="E1282" i="36"/>
  <c r="E1283" i="36"/>
  <c r="E1284" i="36"/>
  <c r="E1285" i="36"/>
  <c r="E1286" i="36"/>
  <c r="E1287" i="36"/>
  <c r="E1288" i="36"/>
  <c r="E1289" i="36"/>
  <c r="E1290" i="36"/>
  <c r="E1291" i="36"/>
  <c r="E1292" i="36"/>
  <c r="E1293" i="36"/>
  <c r="E1294" i="36"/>
  <c r="E1295" i="36"/>
  <c r="E1296" i="36"/>
  <c r="E1297" i="36"/>
  <c r="E1298" i="36"/>
  <c r="E1299" i="36"/>
  <c r="E1300" i="36"/>
  <c r="E1301" i="36"/>
  <c r="E1302" i="36"/>
  <c r="E1303" i="36"/>
  <c r="E1304" i="36"/>
  <c r="E1305" i="36"/>
  <c r="E1306" i="36"/>
  <c r="E1307" i="36"/>
  <c r="E1308" i="36"/>
  <c r="E1309" i="36"/>
  <c r="E1310" i="36"/>
  <c r="E1311" i="36"/>
  <c r="E1312" i="36"/>
  <c r="E1313" i="36"/>
  <c r="E1314" i="36"/>
  <c r="E1315" i="36"/>
  <c r="E1316" i="36"/>
  <c r="E1317" i="36"/>
  <c r="E1318" i="36"/>
  <c r="E1319" i="36"/>
  <c r="E1320" i="36"/>
  <c r="E1321" i="36"/>
  <c r="E1322" i="36"/>
  <c r="E1323" i="36"/>
  <c r="E1324" i="36"/>
  <c r="E1325" i="36"/>
  <c r="E1326" i="36"/>
  <c r="E1327" i="36"/>
  <c r="E1328" i="36"/>
  <c r="E1329" i="36"/>
  <c r="E1330" i="36"/>
  <c r="E1331" i="36"/>
  <c r="E1332" i="36"/>
  <c r="E1333" i="36"/>
  <c r="E1334" i="36"/>
  <c r="E1335" i="36"/>
  <c r="E1336" i="36"/>
  <c r="E1337" i="36"/>
  <c r="E1338" i="36"/>
  <c r="E1339" i="36"/>
  <c r="E1340" i="36"/>
  <c r="E1341" i="36"/>
  <c r="E1342" i="36"/>
  <c r="E1343" i="36"/>
  <c r="E1344" i="36"/>
  <c r="E1345" i="36"/>
  <c r="E1346" i="36"/>
  <c r="E1347" i="36"/>
  <c r="E1348" i="36"/>
  <c r="E1349" i="36"/>
  <c r="E1350" i="36"/>
  <c r="E1351" i="36"/>
  <c r="E1352" i="36"/>
  <c r="E1353" i="36"/>
  <c r="E1354" i="36"/>
  <c r="E1355" i="36"/>
  <c r="E1356" i="36"/>
  <c r="E1357" i="36"/>
  <c r="E1358" i="36"/>
  <c r="E1359" i="36"/>
  <c r="E1360" i="36"/>
  <c r="E1361" i="36"/>
  <c r="E1362" i="36"/>
  <c r="E1363" i="36"/>
  <c r="E1364" i="36"/>
  <c r="E1365" i="36"/>
  <c r="E1366" i="36"/>
  <c r="E1367" i="36"/>
  <c r="E1368" i="36"/>
  <c r="E1369" i="36"/>
  <c r="E1370" i="36"/>
  <c r="E1371" i="36"/>
  <c r="E1372" i="36"/>
  <c r="E1373" i="36"/>
  <c r="E1374" i="36"/>
  <c r="E1375" i="36"/>
  <c r="E1376" i="36"/>
  <c r="E1377" i="36"/>
  <c r="E1378" i="36"/>
  <c r="E1379" i="36"/>
  <c r="E1380" i="36"/>
  <c r="E1381" i="36"/>
  <c r="E1382" i="36"/>
  <c r="E1383" i="36"/>
  <c r="E1384" i="36"/>
  <c r="E1385" i="36"/>
  <c r="E1386" i="36"/>
  <c r="E1387" i="36"/>
  <c r="E1388" i="36"/>
  <c r="E1389" i="36"/>
  <c r="E1390" i="36"/>
  <c r="E1391" i="36"/>
  <c r="E1392" i="36"/>
  <c r="E1393" i="36"/>
  <c r="E1394" i="36"/>
  <c r="E1395" i="36"/>
  <c r="E1396" i="36"/>
  <c r="E1397" i="36"/>
  <c r="E1398" i="36"/>
  <c r="E1399" i="36"/>
  <c r="E1400" i="36"/>
  <c r="E1401" i="36"/>
  <c r="E1402" i="36"/>
  <c r="E1403" i="36"/>
  <c r="E1404" i="36"/>
  <c r="E1405" i="36"/>
  <c r="E1406" i="36"/>
  <c r="E1407" i="36"/>
  <c r="E1408" i="36"/>
  <c r="E1409" i="36"/>
  <c r="E1410" i="36"/>
  <c r="E1411" i="36"/>
  <c r="E1412" i="36"/>
  <c r="E1413" i="36"/>
  <c r="E1414" i="36"/>
  <c r="E1415" i="36"/>
  <c r="E1416" i="36"/>
  <c r="E1417" i="36"/>
  <c r="E1418" i="36"/>
  <c r="E1419" i="36"/>
  <c r="E1420" i="36"/>
  <c r="E1421" i="36"/>
  <c r="E1422" i="36"/>
  <c r="E1423" i="36"/>
  <c r="E1424" i="36"/>
  <c r="E1425" i="36"/>
  <c r="E1426" i="36"/>
  <c r="E1427" i="36"/>
  <c r="E1428" i="36"/>
  <c r="E1429" i="36"/>
  <c r="E1430" i="36"/>
  <c r="E1431" i="36"/>
  <c r="E1432" i="36"/>
  <c r="E1433" i="36"/>
  <c r="E1434" i="36"/>
  <c r="E1435" i="36"/>
  <c r="E1436" i="36"/>
  <c r="E1437" i="36"/>
  <c r="E1438" i="36"/>
  <c r="E1439" i="36"/>
  <c r="E1440" i="36"/>
  <c r="E1441" i="36"/>
  <c r="E1442" i="36"/>
  <c r="E1443" i="36"/>
  <c r="E1444" i="36"/>
  <c r="E1445" i="36"/>
  <c r="E1446" i="36"/>
  <c r="E1447" i="36"/>
  <c r="E1448" i="36"/>
  <c r="E1449" i="36"/>
  <c r="E1450" i="36"/>
  <c r="E1451" i="36"/>
  <c r="E1452" i="36"/>
  <c r="E1453" i="36"/>
  <c r="E1454" i="36"/>
  <c r="E1455" i="36"/>
  <c r="E1456" i="36"/>
  <c r="E1457" i="36"/>
  <c r="E1458" i="36"/>
  <c r="E1459" i="36"/>
  <c r="E1460" i="36"/>
  <c r="E1461" i="36"/>
  <c r="E1462" i="36"/>
  <c r="E1463" i="36"/>
  <c r="E1464" i="36"/>
  <c r="E1465" i="36"/>
  <c r="E1466" i="36"/>
  <c r="E1467" i="36"/>
  <c r="E1468" i="36"/>
  <c r="E1469" i="36"/>
  <c r="E1470" i="36"/>
  <c r="E1471" i="36"/>
  <c r="E1472" i="36"/>
  <c r="E1473" i="36"/>
  <c r="E1474" i="36"/>
  <c r="E1475" i="36"/>
  <c r="E1476" i="36"/>
  <c r="E1477" i="36"/>
  <c r="E1478" i="36"/>
  <c r="E1479" i="36"/>
  <c r="E1480" i="36"/>
  <c r="E1481" i="36"/>
  <c r="E1482" i="36"/>
  <c r="E1483" i="36"/>
  <c r="E1484" i="36"/>
  <c r="E1485" i="36"/>
  <c r="E1486" i="36"/>
  <c r="E1487" i="36"/>
  <c r="E1488" i="36"/>
  <c r="E1489" i="36"/>
  <c r="E1490" i="36"/>
  <c r="E1491" i="36"/>
  <c r="E1492" i="36"/>
  <c r="E1493" i="36"/>
  <c r="E1494" i="36"/>
  <c r="E1495" i="36"/>
  <c r="E1496" i="36"/>
  <c r="E1497" i="36"/>
  <c r="E1498" i="36"/>
  <c r="E1499" i="36"/>
  <c r="E1500" i="36"/>
  <c r="E1501" i="36"/>
  <c r="E1502" i="36"/>
  <c r="E1503" i="36"/>
  <c r="E1504" i="36"/>
  <c r="E1505" i="36"/>
  <c r="E1506" i="36"/>
  <c r="E1507" i="36"/>
  <c r="E1508" i="36"/>
  <c r="E1509" i="36"/>
  <c r="E1510" i="36"/>
  <c r="E1511" i="36"/>
  <c r="E1512" i="36"/>
  <c r="E1513" i="36"/>
  <c r="E1514" i="36"/>
  <c r="E1515" i="36"/>
  <c r="E1516" i="36"/>
  <c r="E1517" i="36"/>
  <c r="E1518" i="36"/>
  <c r="E1519" i="36"/>
  <c r="E1520" i="36"/>
  <c r="E1521" i="36"/>
  <c r="E1522" i="36"/>
  <c r="E1523" i="36"/>
  <c r="E1524" i="36"/>
  <c r="E1525" i="36"/>
  <c r="E1526" i="36"/>
  <c r="E1527" i="36"/>
  <c r="E1528" i="36"/>
  <c r="E1529" i="36"/>
  <c r="E1530" i="36"/>
  <c r="E1531" i="36"/>
  <c r="E1532" i="36"/>
  <c r="E1533" i="36"/>
  <c r="E1534" i="36"/>
  <c r="E1535" i="36"/>
  <c r="E1536" i="36"/>
  <c r="E1537" i="36"/>
  <c r="E1538" i="36"/>
  <c r="E1539" i="36"/>
  <c r="E1540" i="36"/>
  <c r="E1541" i="36"/>
  <c r="E1542" i="36"/>
  <c r="E1543" i="36"/>
  <c r="E1544" i="36"/>
  <c r="E1545" i="36"/>
  <c r="E1546" i="36"/>
  <c r="E1547" i="36"/>
  <c r="E1548" i="36"/>
  <c r="E1549" i="36"/>
  <c r="E1550" i="36"/>
  <c r="E1551" i="36"/>
  <c r="E1552" i="36"/>
  <c r="E1553" i="36"/>
  <c r="E1554" i="36"/>
  <c r="E1555" i="36"/>
  <c r="E1556" i="36"/>
  <c r="E1557" i="36"/>
  <c r="E1558" i="36"/>
  <c r="E1559" i="36"/>
  <c r="E1560" i="36"/>
  <c r="E1561" i="36"/>
  <c r="E1562" i="36"/>
  <c r="E1563" i="36"/>
  <c r="E1564" i="36"/>
  <c r="E1565" i="36"/>
  <c r="E1566" i="36"/>
  <c r="E1567" i="36"/>
  <c r="E1568" i="36"/>
  <c r="E1569" i="36"/>
  <c r="E1570" i="36"/>
  <c r="E1571" i="36"/>
  <c r="E1572" i="36"/>
  <c r="E1573" i="36"/>
  <c r="E1574" i="36"/>
  <c r="E1575" i="36"/>
  <c r="E1576" i="36"/>
  <c r="E1577" i="36"/>
  <c r="E1578" i="36"/>
  <c r="E1579" i="36"/>
  <c r="E1580" i="36"/>
  <c r="E1581" i="36"/>
  <c r="E1582" i="36"/>
  <c r="E1583" i="36"/>
  <c r="E1584" i="36"/>
  <c r="E1585" i="36"/>
  <c r="E1586" i="36"/>
  <c r="E1587" i="36"/>
  <c r="E1588" i="36"/>
  <c r="E1589" i="36"/>
  <c r="E1590" i="36"/>
  <c r="E1591" i="36"/>
  <c r="E1592" i="36"/>
  <c r="E1593" i="36"/>
  <c r="E1594" i="36"/>
  <c r="E1595" i="36"/>
  <c r="E1596" i="36"/>
  <c r="E1597" i="36"/>
  <c r="E1598" i="36"/>
  <c r="E1599" i="36"/>
  <c r="E1600" i="36"/>
  <c r="E1601" i="36"/>
  <c r="E1602" i="36"/>
  <c r="E1603" i="36"/>
  <c r="E1604" i="36"/>
  <c r="E1605" i="36"/>
  <c r="E1606" i="36"/>
  <c r="E1607" i="36"/>
  <c r="E1608" i="36"/>
  <c r="E1609" i="36"/>
  <c r="E1610" i="36"/>
  <c r="E1611" i="36"/>
  <c r="E1612" i="36"/>
  <c r="E1613" i="36"/>
  <c r="E1614" i="36"/>
  <c r="E1615" i="36"/>
  <c r="E1616" i="36"/>
  <c r="E1617" i="36"/>
  <c r="E1618" i="36"/>
  <c r="E1619" i="36"/>
  <c r="E1620" i="36"/>
  <c r="E1621" i="36"/>
  <c r="E1622" i="36"/>
  <c r="E1623" i="36"/>
  <c r="E1624" i="36"/>
  <c r="E1625" i="36"/>
  <c r="E1626" i="36"/>
  <c r="E1627" i="36"/>
  <c r="E1628" i="36"/>
  <c r="E1629" i="36"/>
  <c r="E1630" i="36"/>
  <c r="E1631" i="36"/>
  <c r="E1632" i="36"/>
  <c r="E1633" i="36"/>
  <c r="E1634" i="36"/>
  <c r="E1635" i="36"/>
  <c r="E1636" i="36"/>
  <c r="E1637" i="36"/>
  <c r="E1638" i="36"/>
  <c r="E1639" i="36"/>
  <c r="E1640" i="36"/>
  <c r="E1641" i="36"/>
  <c r="E1642" i="36"/>
  <c r="E1643" i="36"/>
  <c r="E1644" i="36"/>
  <c r="E1645" i="36"/>
  <c r="E1646" i="36"/>
  <c r="E1647" i="36"/>
  <c r="E1648" i="36"/>
  <c r="E1649" i="36"/>
  <c r="E1650" i="36"/>
  <c r="E1651" i="36"/>
  <c r="E1652" i="36"/>
  <c r="E1653" i="36"/>
  <c r="E1654" i="36"/>
  <c r="E1655" i="36"/>
  <c r="E1656" i="36"/>
  <c r="E1657" i="36"/>
  <c r="E1658" i="36"/>
  <c r="E1659" i="36"/>
  <c r="E1660" i="36"/>
  <c r="E1661" i="36"/>
  <c r="E1662" i="36"/>
  <c r="E1663" i="36"/>
  <c r="E1664" i="36"/>
  <c r="E1665" i="36"/>
  <c r="E1666" i="36"/>
  <c r="E1667" i="36"/>
  <c r="E1668" i="36"/>
  <c r="E1669" i="36"/>
  <c r="E1670" i="36"/>
  <c r="E1671" i="36"/>
  <c r="E1672" i="36"/>
  <c r="E1673" i="36"/>
  <c r="E1674" i="36"/>
  <c r="E1675" i="36"/>
  <c r="E1676" i="36"/>
  <c r="E1677" i="36"/>
  <c r="E1678" i="36"/>
  <c r="E1679" i="36"/>
  <c r="E1680" i="36"/>
  <c r="E1681" i="36"/>
  <c r="E1682" i="36"/>
  <c r="E1683" i="36"/>
  <c r="E1684" i="36"/>
  <c r="E1685" i="36"/>
  <c r="E1686" i="36"/>
  <c r="E1687" i="36"/>
  <c r="E1688" i="36"/>
  <c r="E1689" i="36"/>
  <c r="E1690" i="36"/>
  <c r="E1691" i="36"/>
  <c r="E1692" i="36"/>
  <c r="E1693" i="36"/>
  <c r="E1694" i="36"/>
  <c r="E1695" i="36"/>
  <c r="E1696" i="36"/>
  <c r="E1697" i="36"/>
  <c r="E1698" i="36"/>
  <c r="E1699" i="36"/>
  <c r="E1700" i="36"/>
  <c r="E1701" i="36"/>
  <c r="E1702" i="36"/>
  <c r="E1703" i="36"/>
  <c r="E1704" i="36"/>
  <c r="E1705" i="36"/>
  <c r="E1706" i="36"/>
  <c r="E1707" i="36"/>
  <c r="E1708" i="36"/>
  <c r="E1709" i="36"/>
  <c r="E1710" i="36"/>
  <c r="E1711" i="36"/>
  <c r="E1712" i="36"/>
  <c r="E1713" i="36"/>
  <c r="E1714" i="36"/>
  <c r="E1715" i="36"/>
  <c r="E1716" i="36"/>
  <c r="E1717" i="36"/>
  <c r="E1718" i="36"/>
  <c r="E1719" i="36"/>
  <c r="E1720" i="36"/>
  <c r="E1721" i="36"/>
  <c r="E1722" i="36"/>
  <c r="E1723" i="36"/>
  <c r="E1724" i="36"/>
  <c r="E1725" i="36"/>
  <c r="E1726" i="36"/>
  <c r="E1727" i="36"/>
  <c r="E1728" i="36"/>
  <c r="E1729" i="36"/>
  <c r="E1730" i="36"/>
  <c r="E1731" i="36"/>
  <c r="E1732" i="36"/>
  <c r="E1733" i="36"/>
  <c r="E1734" i="36"/>
  <c r="E1735" i="36"/>
  <c r="E1736" i="36"/>
  <c r="E1737" i="36"/>
  <c r="E1738" i="36"/>
  <c r="E1739" i="36"/>
  <c r="E1740" i="36"/>
  <c r="E1741" i="36"/>
  <c r="E1742" i="36"/>
  <c r="E1743" i="36"/>
  <c r="E1744" i="36"/>
  <c r="E1745" i="36"/>
  <c r="E1746" i="36"/>
  <c r="E1747" i="36"/>
  <c r="E1748" i="36"/>
  <c r="E1749" i="36"/>
  <c r="E1750" i="36"/>
  <c r="E1751" i="36"/>
  <c r="E1752" i="36"/>
  <c r="E1753" i="36"/>
  <c r="E1754" i="36"/>
  <c r="E1755" i="36"/>
  <c r="E1756" i="36"/>
  <c r="E1757" i="36"/>
  <c r="E1758" i="36"/>
  <c r="E1759" i="36"/>
  <c r="E1760" i="36"/>
  <c r="E1761" i="36"/>
  <c r="E1762" i="36"/>
  <c r="E1763" i="36"/>
  <c r="E1764" i="36"/>
  <c r="E1765" i="36"/>
  <c r="E1766" i="36"/>
  <c r="E1767" i="36"/>
  <c r="E1768" i="36"/>
  <c r="E1769" i="36"/>
  <c r="E1770" i="36"/>
  <c r="E1771" i="36"/>
  <c r="E1772" i="36"/>
  <c r="E1773" i="36"/>
  <c r="E1774" i="36"/>
  <c r="E1775" i="36"/>
  <c r="E1776" i="36"/>
  <c r="E1777" i="36"/>
  <c r="E1778" i="36"/>
  <c r="E1779" i="36"/>
  <c r="E1780" i="36"/>
  <c r="E1781" i="36"/>
  <c r="E1782" i="36"/>
  <c r="E1783" i="36"/>
  <c r="E1784" i="36"/>
  <c r="E1785" i="36"/>
  <c r="E1786" i="36"/>
  <c r="E1787" i="36"/>
  <c r="E1788" i="36"/>
  <c r="E1789" i="36"/>
  <c r="E1790" i="36"/>
  <c r="E1791" i="36"/>
  <c r="E1792" i="36"/>
  <c r="E1793" i="36"/>
  <c r="E1794" i="36"/>
  <c r="E1795" i="36"/>
  <c r="E1796" i="36"/>
  <c r="E1797" i="36"/>
  <c r="E1798" i="36"/>
  <c r="E1799" i="36"/>
  <c r="E1800" i="36"/>
  <c r="E1801" i="36"/>
  <c r="E1802" i="36"/>
  <c r="E1803" i="36"/>
  <c r="E1804" i="36"/>
  <c r="E1805" i="36"/>
  <c r="E1806" i="36"/>
  <c r="E1807" i="36"/>
  <c r="E1808" i="36"/>
  <c r="E1809" i="36"/>
  <c r="E1810" i="36"/>
  <c r="E1811" i="36"/>
  <c r="E1812" i="36"/>
  <c r="E1813" i="36"/>
  <c r="E1814" i="36"/>
  <c r="E1815" i="36"/>
  <c r="E1816" i="36"/>
  <c r="E1817" i="36"/>
  <c r="E1818" i="36"/>
  <c r="E1819" i="36"/>
  <c r="E1820" i="36"/>
  <c r="E1821" i="36"/>
  <c r="E1822" i="36"/>
  <c r="E1823" i="36"/>
  <c r="E1824" i="36"/>
  <c r="E1825" i="36"/>
  <c r="E1826" i="36"/>
  <c r="E1827" i="36"/>
  <c r="E2" i="36"/>
  <c r="GU15" i="34" l="1"/>
  <c r="AH15" i="34"/>
  <c r="AL15" i="34"/>
  <c r="AP15" i="34"/>
  <c r="AT15" i="34"/>
  <c r="AX15" i="34"/>
  <c r="BB15" i="34"/>
  <c r="BF15" i="34"/>
  <c r="BJ15" i="34"/>
  <c r="BN15" i="34"/>
  <c r="BR15" i="34"/>
  <c r="BV15" i="34"/>
  <c r="BZ15" i="34"/>
  <c r="CD15" i="34"/>
  <c r="CH15" i="34"/>
  <c r="CL15" i="34"/>
  <c r="CP15" i="34"/>
  <c r="CT15" i="34"/>
  <c r="CX15" i="34"/>
  <c r="DB15" i="34"/>
  <c r="DF15" i="34"/>
  <c r="DJ15" i="34"/>
  <c r="DN15" i="34"/>
  <c r="DR15" i="34"/>
  <c r="DV15" i="34"/>
  <c r="DZ15" i="34"/>
  <c r="ED15" i="34"/>
  <c r="EH15" i="34"/>
  <c r="EL15" i="34"/>
  <c r="EP15" i="34"/>
  <c r="ET15" i="34"/>
  <c r="EX15" i="34"/>
  <c r="FB15" i="34"/>
  <c r="FF15" i="34"/>
  <c r="FJ15" i="34"/>
  <c r="FN15" i="34"/>
  <c r="FR15" i="34"/>
  <c r="FV15" i="34"/>
  <c r="FZ15" i="34"/>
  <c r="GD15" i="34"/>
  <c r="GH15" i="34"/>
  <c r="GL15" i="34"/>
  <c r="GP15" i="34"/>
  <c r="GT15" i="34"/>
  <c r="AD15" i="34"/>
  <c r="I15" i="34"/>
  <c r="M15" i="34"/>
  <c r="Q15" i="34"/>
  <c r="U15" i="34"/>
  <c r="Y15" i="34"/>
  <c r="AA12" i="34"/>
  <c r="AE15" i="34"/>
  <c r="AI15" i="34"/>
  <c r="AM15" i="34"/>
  <c r="AQ15" i="34"/>
  <c r="AU15" i="34"/>
  <c r="AY15" i="34"/>
  <c r="BC15" i="34"/>
  <c r="BG15" i="34"/>
  <c r="BK15" i="34"/>
  <c r="BO15" i="34"/>
  <c r="BS15" i="34"/>
  <c r="BW15" i="34"/>
  <c r="CA15" i="34"/>
  <c r="CE15" i="34"/>
  <c r="CI15" i="34"/>
  <c r="CM15" i="34"/>
  <c r="CQ15" i="34"/>
  <c r="CU15" i="34"/>
  <c r="CY15" i="34"/>
  <c r="DC15" i="34"/>
  <c r="DG15" i="34"/>
  <c r="DK15" i="34"/>
  <c r="DO15" i="34"/>
  <c r="DS15" i="34"/>
  <c r="DW15" i="34"/>
  <c r="EA15" i="34"/>
  <c r="EE15" i="34"/>
  <c r="EI15" i="34"/>
  <c r="EM15" i="34"/>
  <c r="EQ15" i="34"/>
  <c r="EU15" i="34"/>
  <c r="EY15" i="34"/>
  <c r="FC15" i="34"/>
  <c r="AF15" i="34"/>
  <c r="AN15" i="34"/>
  <c r="AV15" i="34"/>
  <c r="BD15" i="34"/>
  <c r="BL15" i="34"/>
  <c r="BT15" i="34"/>
  <c r="CB15" i="34"/>
  <c r="CJ15" i="34"/>
  <c r="CR15" i="34"/>
  <c r="CZ15" i="34"/>
  <c r="DH15" i="34"/>
  <c r="DP15" i="34"/>
  <c r="DX15" i="34"/>
  <c r="EF15" i="34"/>
  <c r="EV15" i="34"/>
  <c r="FD15" i="34"/>
  <c r="FT15" i="34"/>
  <c r="GE15" i="34"/>
  <c r="AA15" i="34"/>
  <c r="AA19" i="34" s="1"/>
  <c r="N15" i="34"/>
  <c r="BE15" i="34"/>
  <c r="CK15" i="34"/>
  <c r="DA15" i="34"/>
  <c r="DQ15" i="34"/>
  <c r="EG15" i="34"/>
  <c r="EW15" i="34"/>
  <c r="FK15" i="34"/>
  <c r="FU15" i="34"/>
  <c r="GF15" i="34"/>
  <c r="GQ15" i="34"/>
  <c r="AJ15" i="34"/>
  <c r="AR15" i="34"/>
  <c r="AZ15" i="34"/>
  <c r="BH15" i="34"/>
  <c r="BP15" i="34"/>
  <c r="BX15" i="34"/>
  <c r="CF15" i="34"/>
  <c r="CN15" i="34"/>
  <c r="CV15" i="34"/>
  <c r="DD15" i="34"/>
  <c r="DL15" i="34"/>
  <c r="DT15" i="34"/>
  <c r="EB15" i="34"/>
  <c r="EJ15" i="34"/>
  <c r="ER15" i="34"/>
  <c r="EZ15" i="34"/>
  <c r="FG15" i="34"/>
  <c r="FL15" i="34"/>
  <c r="FQ15" i="34"/>
  <c r="FW15" i="34"/>
  <c r="GB15" i="34"/>
  <c r="GG15" i="34"/>
  <c r="GM15" i="34"/>
  <c r="GR15" i="34"/>
  <c r="AC15" i="34"/>
  <c r="K15" i="34"/>
  <c r="P15" i="34"/>
  <c r="V15" i="34"/>
  <c r="AK15" i="34"/>
  <c r="AS15" i="34"/>
  <c r="BA15" i="34"/>
  <c r="BI15" i="34"/>
  <c r="BQ15" i="34"/>
  <c r="BY15" i="34"/>
  <c r="CG15" i="34"/>
  <c r="CO15" i="34"/>
  <c r="CW15" i="34"/>
  <c r="DE15" i="34"/>
  <c r="DM15" i="34"/>
  <c r="DU15" i="34"/>
  <c r="EC15" i="34"/>
  <c r="EK15" i="34"/>
  <c r="ES15" i="34"/>
  <c r="FA15" i="34"/>
  <c r="FH15" i="34"/>
  <c r="FM15" i="34"/>
  <c r="FS15" i="34"/>
  <c r="FX15" i="34"/>
  <c r="GC15" i="34"/>
  <c r="GI15" i="34"/>
  <c r="GN15" i="34"/>
  <c r="GS15" i="34"/>
  <c r="G15" i="34"/>
  <c r="L15" i="34"/>
  <c r="R15" i="34"/>
  <c r="W15" i="34"/>
  <c r="EN15" i="34"/>
  <c r="FI15" i="34"/>
  <c r="FO15" i="34"/>
  <c r="FY15" i="34"/>
  <c r="GJ15" i="34"/>
  <c r="GO15" i="34"/>
  <c r="H15" i="34"/>
  <c r="S15" i="34"/>
  <c r="X15" i="34"/>
  <c r="AG15" i="34"/>
  <c r="AO15" i="34"/>
  <c r="AW15" i="34"/>
  <c r="BM15" i="34"/>
  <c r="BU15" i="34"/>
  <c r="CC15" i="34"/>
  <c r="CS15" i="34"/>
  <c r="DI15" i="34"/>
  <c r="DY15" i="34"/>
  <c r="EO15" i="34"/>
  <c r="FE15" i="34"/>
  <c r="FP15" i="34"/>
  <c r="GA15" i="34"/>
  <c r="GK15" i="34"/>
  <c r="AB15" i="34"/>
  <c r="T15" i="34"/>
  <c r="Z15" i="34"/>
  <c r="J15" i="34"/>
  <c r="O15" i="34"/>
  <c r="AD12" i="34"/>
  <c r="AH12" i="34"/>
  <c r="AL12" i="34"/>
  <c r="AP12" i="34"/>
  <c r="AT12" i="34"/>
  <c r="AX12" i="34"/>
  <c r="BB12" i="34"/>
  <c r="BF12" i="34"/>
  <c r="BJ12" i="34"/>
  <c r="BN12" i="34"/>
  <c r="BR12" i="34"/>
  <c r="BV12" i="34"/>
  <c r="BZ12" i="34"/>
  <c r="CD12" i="34"/>
  <c r="CH12" i="34"/>
  <c r="CL12" i="34"/>
  <c r="CP12" i="34"/>
  <c r="CT12" i="34"/>
  <c r="CX12" i="34"/>
  <c r="DB12" i="34"/>
  <c r="DF12" i="34"/>
  <c r="DJ12" i="34"/>
  <c r="DN12" i="34"/>
  <c r="DR12" i="34"/>
  <c r="DV12" i="34"/>
  <c r="DZ12" i="34"/>
  <c r="ED12" i="34"/>
  <c r="EH12" i="34"/>
  <c r="EL12" i="34"/>
  <c r="EP12" i="34"/>
  <c r="ET12" i="34"/>
  <c r="EX12" i="34"/>
  <c r="FB12" i="34"/>
  <c r="FF12" i="34"/>
  <c r="FJ12" i="34"/>
  <c r="FN12" i="34"/>
  <c r="FR12" i="34"/>
  <c r="FV12" i="34"/>
  <c r="FZ12" i="34"/>
  <c r="GD12" i="34"/>
  <c r="GH12" i="34"/>
  <c r="GL12" i="34"/>
  <c r="GP12" i="34"/>
  <c r="GT12" i="34"/>
  <c r="AE12" i="34"/>
  <c r="AI12" i="34"/>
  <c r="AM12" i="34"/>
  <c r="AQ12" i="34"/>
  <c r="AU12" i="34"/>
  <c r="AY12" i="34"/>
  <c r="BC12" i="34"/>
  <c r="BG12" i="34"/>
  <c r="BK12" i="34"/>
  <c r="BO12" i="34"/>
  <c r="BS12" i="34"/>
  <c r="BW12" i="34"/>
  <c r="CA12" i="34"/>
  <c r="CE12" i="34"/>
  <c r="CI12" i="34"/>
  <c r="CM12" i="34"/>
  <c r="CQ12" i="34"/>
  <c r="CU12" i="34"/>
  <c r="CY12" i="34"/>
  <c r="DC12" i="34"/>
  <c r="DG12" i="34"/>
  <c r="DK12" i="34"/>
  <c r="DO12" i="34"/>
  <c r="DS12" i="34"/>
  <c r="DW12" i="34"/>
  <c r="EA12" i="34"/>
  <c r="EE12" i="34"/>
  <c r="EI12" i="34"/>
  <c r="EM12" i="34"/>
  <c r="AB12" i="34"/>
  <c r="AF12" i="34"/>
  <c r="AJ12" i="34"/>
  <c r="AJ19" i="34" s="1"/>
  <c r="AN12" i="34"/>
  <c r="AR12" i="34"/>
  <c r="AV12" i="34"/>
  <c r="AV19" i="34" s="1"/>
  <c r="AZ12" i="34"/>
  <c r="BD12" i="34"/>
  <c r="BH12" i="34"/>
  <c r="BL12" i="34"/>
  <c r="BP12" i="34"/>
  <c r="BP19" i="34" s="1"/>
  <c r="BT12" i="34"/>
  <c r="BX12" i="34"/>
  <c r="CB12" i="34"/>
  <c r="CB19" i="34" s="1"/>
  <c r="CF12" i="34"/>
  <c r="CJ12" i="34"/>
  <c r="CN12" i="34"/>
  <c r="CR12" i="34"/>
  <c r="CV12" i="34"/>
  <c r="CV19" i="34" s="1"/>
  <c r="CZ12" i="34"/>
  <c r="DD12" i="34"/>
  <c r="DH12" i="34"/>
  <c r="DL12" i="34"/>
  <c r="DP12" i="34"/>
  <c r="DT12" i="34"/>
  <c r="DX12" i="34"/>
  <c r="EB12" i="34"/>
  <c r="EB19" i="34" s="1"/>
  <c r="EF12" i="34"/>
  <c r="EJ12" i="34"/>
  <c r="EN12" i="34"/>
  <c r="ER12" i="34"/>
  <c r="EV12" i="34"/>
  <c r="EZ12" i="34"/>
  <c r="FD12" i="34"/>
  <c r="FH12" i="34"/>
  <c r="FL12" i="34"/>
  <c r="FL19" i="34" s="1"/>
  <c r="FP12" i="34"/>
  <c r="FT12" i="34"/>
  <c r="FX12" i="34"/>
  <c r="FX19" i="34" s="1"/>
  <c r="GB12" i="34"/>
  <c r="GF12" i="34"/>
  <c r="GJ12" i="34"/>
  <c r="GN12" i="34"/>
  <c r="GR12" i="34"/>
  <c r="AC12" i="34"/>
  <c r="AG12" i="34"/>
  <c r="AK12" i="34"/>
  <c r="AO12" i="34"/>
  <c r="AS12" i="34"/>
  <c r="AW12" i="34"/>
  <c r="BA12" i="34"/>
  <c r="BE12" i="34"/>
  <c r="BE19" i="34" s="1"/>
  <c r="BI12" i="34"/>
  <c r="BM12" i="34"/>
  <c r="BQ12" i="34"/>
  <c r="BU12" i="34"/>
  <c r="BY12" i="34"/>
  <c r="CC12" i="34"/>
  <c r="CC19" i="34" s="1"/>
  <c r="CG12" i="34"/>
  <c r="CK12" i="34"/>
  <c r="CO12" i="34"/>
  <c r="CS12" i="34"/>
  <c r="CW12" i="34"/>
  <c r="DA12" i="34"/>
  <c r="DE12" i="34"/>
  <c r="DI12" i="34"/>
  <c r="DM12" i="34"/>
  <c r="DQ12" i="34"/>
  <c r="DU12" i="34"/>
  <c r="DY12" i="34"/>
  <c r="EC12" i="34"/>
  <c r="EG12" i="34"/>
  <c r="EG19" i="34" s="1"/>
  <c r="EK12" i="34"/>
  <c r="EO12" i="34"/>
  <c r="EO19" i="34" s="1"/>
  <c r="ES12" i="34"/>
  <c r="EQ12" i="34"/>
  <c r="EQ19" i="34" s="1"/>
  <c r="FA12" i="34"/>
  <c r="FI12" i="34"/>
  <c r="FQ12" i="34"/>
  <c r="FY12" i="34"/>
  <c r="GG12" i="34"/>
  <c r="GO12" i="34"/>
  <c r="EU12" i="34"/>
  <c r="FC12" i="34"/>
  <c r="FK12" i="34"/>
  <c r="FS12" i="34"/>
  <c r="FS19" i="34" s="1"/>
  <c r="GA12" i="34"/>
  <c r="GI12" i="34"/>
  <c r="GQ12" i="34"/>
  <c r="GQ19" i="34" s="1"/>
  <c r="EW12" i="34"/>
  <c r="FE12" i="34"/>
  <c r="FM12" i="34"/>
  <c r="FU12" i="34"/>
  <c r="GC12" i="34"/>
  <c r="GK12" i="34"/>
  <c r="GS12" i="34"/>
  <c r="EY12" i="34"/>
  <c r="FG12" i="34"/>
  <c r="FO12" i="34"/>
  <c r="FW12" i="34"/>
  <c r="GE12" i="34"/>
  <c r="GE19" i="34" s="1"/>
  <c r="GM12" i="34"/>
  <c r="GU12" i="34"/>
  <c r="GU38" i="34" s="1"/>
  <c r="B37" i="34"/>
  <c r="D1692" i="36"/>
  <c r="D446" i="36"/>
  <c r="D1418" i="36"/>
  <c r="D1824" i="36"/>
  <c r="D1816" i="36"/>
  <c r="D1812" i="36"/>
  <c r="D1808" i="36"/>
  <c r="D1804" i="36"/>
  <c r="D1796" i="36"/>
  <c r="D1784" i="36"/>
  <c r="D1780" i="36"/>
  <c r="D1776" i="36"/>
  <c r="D1768" i="36"/>
  <c r="D1760" i="36"/>
  <c r="D1756" i="36"/>
  <c r="D1752" i="36"/>
  <c r="D1748" i="36"/>
  <c r="D1740" i="36"/>
  <c r="D1732" i="36"/>
  <c r="D1728" i="36"/>
  <c r="D1724" i="36"/>
  <c r="D1720" i="36"/>
  <c r="D1712" i="36"/>
  <c r="D1704" i="36"/>
  <c r="D1700" i="36"/>
  <c r="D1696" i="36"/>
  <c r="D1684" i="36"/>
  <c r="D1676" i="36"/>
  <c r="D1672" i="36"/>
  <c r="D1668" i="36"/>
  <c r="D1664" i="36"/>
  <c r="D1656" i="36"/>
  <c r="D1648" i="36"/>
  <c r="D1644" i="36"/>
  <c r="D1640" i="36"/>
  <c r="D1636" i="36"/>
  <c r="D1628" i="36"/>
  <c r="D1620" i="36"/>
  <c r="D1616" i="36"/>
  <c r="D1612" i="36"/>
  <c r="D1608" i="36"/>
  <c r="D1600" i="36"/>
  <c r="D1592" i="36"/>
  <c r="D1588" i="36"/>
  <c r="D1584" i="36"/>
  <c r="D1580" i="36"/>
  <c r="D1572" i="36"/>
  <c r="D1560" i="36"/>
  <c r="D1556" i="36"/>
  <c r="D1524" i="36"/>
  <c r="D1516" i="36"/>
  <c r="D1508" i="36"/>
  <c r="D1476" i="36"/>
  <c r="D1444" i="36"/>
  <c r="D1432" i="36"/>
  <c r="D1412" i="36"/>
  <c r="D1819" i="36"/>
  <c r="D1803" i="36"/>
  <c r="D1787" i="36"/>
  <c r="D1755" i="36"/>
  <c r="D1739" i="36"/>
  <c r="D1723" i="36"/>
  <c r="D1707" i="36"/>
  <c r="D1691" i="36"/>
  <c r="D1675" i="36"/>
  <c r="D1643" i="36"/>
  <c r="D1627" i="36"/>
  <c r="D1611" i="36"/>
  <c r="D1595" i="36"/>
  <c r="D1579" i="36"/>
  <c r="D1563" i="36"/>
  <c r="D1531" i="36"/>
  <c r="D1515" i="36"/>
  <c r="D1499" i="36"/>
  <c r="D1500" i="36"/>
  <c r="D1483" i="36"/>
  <c r="D1467" i="36"/>
  <c r="D1451" i="36"/>
  <c r="D1419" i="36"/>
  <c r="D1403" i="36"/>
  <c r="D1390" i="36"/>
  <c r="D1342" i="36"/>
  <c r="D1326" i="36"/>
  <c r="D1278" i="36"/>
  <c r="D1230" i="36"/>
  <c r="D1214" i="36"/>
  <c r="D1182" i="36"/>
  <c r="D1118" i="36"/>
  <c r="D1102" i="36"/>
  <c r="D1070" i="36"/>
  <c r="D1054" i="36"/>
  <c r="D1006" i="36"/>
  <c r="D990" i="36"/>
  <c r="D958" i="36"/>
  <c r="D942" i="36"/>
  <c r="D894" i="36"/>
  <c r="D878" i="36"/>
  <c r="D830" i="36"/>
  <c r="D782" i="36"/>
  <c r="D766" i="36"/>
  <c r="D718" i="36"/>
  <c r="D670" i="36"/>
  <c r="D654" i="36"/>
  <c r="D622" i="36"/>
  <c r="D606" i="36"/>
  <c r="D558" i="36"/>
  <c r="D542" i="36"/>
  <c r="D510" i="36"/>
  <c r="D494" i="36"/>
  <c r="D430" i="36"/>
  <c r="D398" i="36"/>
  <c r="D346" i="36"/>
  <c r="D310" i="36"/>
  <c r="D298" i="36"/>
  <c r="D290" i="36"/>
  <c r="D234" i="36"/>
  <c r="D226" i="36"/>
  <c r="D194" i="36"/>
  <c r="D170" i="36"/>
  <c r="D166" i="36"/>
  <c r="D142" i="36"/>
  <c r="D110" i="36"/>
  <c r="D86" i="36"/>
  <c r="D54" i="36"/>
  <c r="D30" i="36"/>
  <c r="D1811" i="36"/>
  <c r="D1795" i="36"/>
  <c r="D1779" i="36"/>
  <c r="D1763" i="36"/>
  <c r="D1747" i="36"/>
  <c r="D1731" i="36"/>
  <c r="D1699" i="36"/>
  <c r="D1683" i="36"/>
  <c r="D1667" i="36"/>
  <c r="D1651" i="36"/>
  <c r="D1635" i="36"/>
  <c r="D1619" i="36"/>
  <c r="D1587" i="36"/>
  <c r="D1571" i="36"/>
  <c r="D1555" i="36"/>
  <c r="D1539" i="36"/>
  <c r="D1523" i="36"/>
  <c r="D1507" i="36"/>
  <c r="D1475" i="36"/>
  <c r="D1459" i="36"/>
  <c r="D1443" i="36"/>
  <c r="D1427" i="36"/>
  <c r="D1411" i="36"/>
  <c r="D1395" i="36"/>
  <c r="D1363" i="36"/>
  <c r="D1347" i="36"/>
  <c r="D1331" i="36"/>
  <c r="D1315" i="36"/>
  <c r="D1299" i="36"/>
  <c r="D1283" i="36"/>
  <c r="D1251" i="36"/>
  <c r="D1235" i="36"/>
  <c r="D1219" i="36"/>
  <c r="D1203" i="36"/>
  <c r="D1187" i="36"/>
  <c r="D1171" i="36"/>
  <c r="D1139" i="36"/>
  <c r="D1123" i="36"/>
  <c r="D1107" i="36"/>
  <c r="D1091" i="36"/>
  <c r="D1075" i="36"/>
  <c r="D1059" i="36"/>
  <c r="D1027" i="36"/>
  <c r="D1011" i="36"/>
  <c r="D995" i="36"/>
  <c r="D979" i="36"/>
  <c r="D963" i="36"/>
  <c r="D947" i="36"/>
  <c r="D915" i="36"/>
  <c r="D899" i="36"/>
  <c r="D883" i="36"/>
  <c r="D867" i="36"/>
  <c r="D851" i="36"/>
  <c r="D835" i="36"/>
  <c r="D803" i="36"/>
  <c r="D787" i="36"/>
  <c r="D771" i="36"/>
  <c r="D755" i="36"/>
  <c r="D739" i="36"/>
  <c r="D723" i="36"/>
  <c r="D691" i="36"/>
  <c r="D675" i="36"/>
  <c r="D659" i="36"/>
  <c r="D643" i="36"/>
  <c r="D627" i="36"/>
  <c r="D611" i="36"/>
  <c r="D579" i="36"/>
  <c r="D563" i="36"/>
  <c r="D547" i="36"/>
  <c r="D531" i="36"/>
  <c r="D515" i="36"/>
  <c r="D499" i="36"/>
  <c r="D467" i="36"/>
  <c r="D451" i="36"/>
  <c r="D435" i="36"/>
  <c r="D419" i="36"/>
  <c r="D403" i="36"/>
  <c r="D387" i="36"/>
  <c r="D361" i="36"/>
  <c r="D136" i="36"/>
  <c r="D72" i="36"/>
  <c r="D1336" i="36"/>
  <c r="D1825" i="36"/>
  <c r="D1821" i="36"/>
  <c r="D1817" i="36"/>
  <c r="D1809" i="36"/>
  <c r="D1805" i="36"/>
  <c r="D1801" i="36"/>
  <c r="D1797" i="36"/>
  <c r="D1793" i="36"/>
  <c r="D1789" i="36"/>
  <c r="D1781" i="36"/>
  <c r="D1777" i="36"/>
  <c r="D1773" i="36"/>
  <c r="D1769" i="36"/>
  <c r="D1765" i="36"/>
  <c r="D1761" i="36"/>
  <c r="D1753" i="36"/>
  <c r="D1749" i="36"/>
  <c r="D1745" i="36"/>
  <c r="D1741" i="36"/>
  <c r="D1737" i="36"/>
  <c r="D1733" i="36"/>
  <c r="D1725" i="36"/>
  <c r="D1721" i="36"/>
  <c r="D1717" i="36"/>
  <c r="D1713" i="36"/>
  <c r="D1709" i="36"/>
  <c r="D1705" i="36"/>
  <c r="D1697" i="36"/>
  <c r="D1693" i="36"/>
  <c r="D1689" i="36"/>
  <c r="D1685" i="36"/>
  <c r="D1681" i="36"/>
  <c r="D1677" i="36"/>
  <c r="D1669" i="36"/>
  <c r="D1665" i="36"/>
  <c r="D1661" i="36"/>
  <c r="D1657" i="36"/>
  <c r="D1653" i="36"/>
  <c r="D1649" i="36"/>
  <c r="D1641" i="36"/>
  <c r="D1637" i="36"/>
  <c r="D1633" i="36"/>
  <c r="D1629" i="36"/>
  <c r="D1625" i="36"/>
  <c r="D1621" i="36"/>
  <c r="D1613" i="36"/>
  <c r="D1609" i="36"/>
  <c r="D1605" i="36"/>
  <c r="D1601" i="36"/>
  <c r="D1597" i="36"/>
  <c r="D1593" i="36"/>
  <c r="D1585" i="36"/>
  <c r="D1581" i="36"/>
  <c r="D1577" i="36"/>
  <c r="D1573" i="36"/>
  <c r="D1569" i="36"/>
  <c r="D1565" i="36"/>
  <c r="D1557" i="36"/>
  <c r="D1553" i="36"/>
  <c r="D1549" i="36"/>
  <c r="D1545" i="36"/>
  <c r="D1537" i="36"/>
  <c r="D1529" i="36"/>
  <c r="D1525" i="36"/>
  <c r="D1517" i="36"/>
  <c r="D1509" i="36"/>
  <c r="D1501" i="36"/>
  <c r="D1497" i="36"/>
  <c r="D1489" i="36"/>
  <c r="D1481" i="36"/>
  <c r="D1473" i="36"/>
  <c r="D1469" i="36"/>
  <c r="D1461" i="36"/>
  <c r="D1453" i="36"/>
  <c r="D1445" i="36"/>
  <c r="D1441" i="36"/>
  <c r="D1437" i="36"/>
  <c r="D1433" i="36"/>
  <c r="D1425" i="36"/>
  <c r="D1417" i="36"/>
  <c r="D1413" i="36"/>
  <c r="D1405" i="36"/>
  <c r="D1397" i="36"/>
  <c r="D1389" i="36"/>
  <c r="D1385" i="36"/>
  <c r="D1377" i="36"/>
  <c r="D1369" i="36"/>
  <c r="D1361" i="36"/>
  <c r="D1357" i="36"/>
  <c r="D1349" i="36"/>
  <c r="D1341" i="36"/>
  <c r="D1333" i="36"/>
  <c r="D1329" i="36"/>
  <c r="D1325" i="36"/>
  <c r="D1321" i="36"/>
  <c r="D1313" i="36"/>
  <c r="D1305" i="36"/>
  <c r="D1301" i="36"/>
  <c r="D1293" i="36"/>
  <c r="D1285" i="36"/>
  <c r="D1277" i="36"/>
  <c r="D1273" i="36"/>
  <c r="D1265" i="36"/>
  <c r="D1257" i="36"/>
  <c r="D1249" i="36"/>
  <c r="D1245" i="36"/>
  <c r="D1237" i="36"/>
  <c r="D1229" i="36"/>
  <c r="D1221" i="36"/>
  <c r="D1217" i="36"/>
  <c r="D1213" i="36"/>
  <c r="D1209" i="36"/>
  <c r="D1201" i="36"/>
  <c r="D1193" i="36"/>
  <c r="D1189" i="36"/>
  <c r="D1181" i="36"/>
  <c r="D1173" i="36"/>
  <c r="D1165" i="36"/>
  <c r="D1161" i="36"/>
  <c r="D1153" i="36"/>
  <c r="D1145" i="36"/>
  <c r="D1137" i="36"/>
  <c r="D1133" i="36"/>
  <c r="D1125" i="36"/>
  <c r="D1117" i="36"/>
  <c r="D1109" i="36"/>
  <c r="D1105" i="36"/>
  <c r="D1101" i="36"/>
  <c r="D1089" i="36"/>
  <c r="D1081" i="36"/>
  <c r="D1077" i="36"/>
  <c r="D1069" i="36"/>
  <c r="D1061" i="36"/>
  <c r="D1053" i="36"/>
  <c r="D1049" i="36"/>
  <c r="D1041" i="36"/>
  <c r="D1033" i="36"/>
  <c r="D1025" i="36"/>
  <c r="D1021" i="36"/>
  <c r="D1013" i="36"/>
  <c r="D1005" i="36"/>
  <c r="D997" i="36"/>
  <c r="D993" i="36"/>
  <c r="D989" i="36"/>
  <c r="D985" i="36"/>
  <c r="D977" i="36"/>
  <c r="D969" i="36"/>
  <c r="D965" i="36"/>
  <c r="D957" i="36"/>
  <c r="D949" i="36"/>
  <c r="D941" i="36"/>
  <c r="D937" i="36"/>
  <c r="D929" i="36"/>
  <c r="D921" i="36"/>
  <c r="D913" i="36"/>
  <c r="D909" i="36"/>
  <c r="D901" i="36"/>
  <c r="D893" i="36"/>
  <c r="D885" i="36"/>
  <c r="D881" i="36"/>
  <c r="D877" i="36"/>
  <c r="D873" i="36"/>
  <c r="D865" i="36"/>
  <c r="D857" i="36"/>
  <c r="D853" i="36"/>
  <c r="D845" i="36"/>
  <c r="D837" i="36"/>
  <c r="D829" i="36"/>
  <c r="D825" i="36"/>
  <c r="D817" i="36"/>
  <c r="D809" i="36"/>
  <c r="D801" i="36"/>
  <c r="D797" i="36"/>
  <c r="D789" i="36"/>
  <c r="D781" i="36"/>
  <c r="D773" i="36"/>
  <c r="D769" i="36"/>
  <c r="D765" i="36"/>
  <c r="D761" i="36"/>
  <c r="D753" i="36"/>
  <c r="D745" i="36"/>
  <c r="D741" i="36"/>
  <c r="D725" i="36"/>
  <c r="D717" i="36"/>
  <c r="D713" i="36"/>
  <c r="D705" i="36"/>
  <c r="D697" i="36"/>
  <c r="D689" i="36"/>
  <c r="D685" i="36"/>
  <c r="D677" i="36"/>
  <c r="D669" i="36"/>
  <c r="D661" i="36"/>
  <c r="D657" i="36"/>
  <c r="D653" i="36"/>
  <c r="D649" i="36"/>
  <c r="D641" i="36"/>
  <c r="D633" i="36"/>
  <c r="D629" i="36"/>
  <c r="D621" i="36"/>
  <c r="D613" i="36"/>
  <c r="D605" i="36"/>
  <c r="D601" i="36"/>
  <c r="D593" i="36"/>
  <c r="D585" i="36"/>
  <c r="D577" i="36"/>
  <c r="D573" i="36"/>
  <c r="D565" i="36"/>
  <c r="D557" i="36"/>
  <c r="D549" i="36"/>
  <c r="D545" i="36"/>
  <c r="D541" i="36"/>
  <c r="D537" i="36"/>
  <c r="D529" i="36"/>
  <c r="D521" i="36"/>
  <c r="D517" i="36"/>
  <c r="D509" i="36"/>
  <c r="D501" i="36"/>
  <c r="D493" i="36"/>
  <c r="D489" i="36"/>
  <c r="D481" i="36"/>
  <c r="D473" i="36"/>
  <c r="D465" i="36"/>
  <c r="D461" i="36"/>
  <c r="D453" i="36"/>
  <c r="D445" i="36"/>
  <c r="D437" i="36"/>
  <c r="D433" i="36"/>
  <c r="D429" i="36"/>
  <c r="D425" i="36"/>
  <c r="D417" i="36"/>
  <c r="D409" i="36"/>
  <c r="D405" i="36"/>
  <c r="D397" i="36"/>
  <c r="D389" i="36"/>
  <c r="D381" i="36"/>
  <c r="D349" i="36"/>
  <c r="D341" i="36"/>
  <c r="D333" i="36"/>
  <c r="D1552" i="36"/>
  <c r="D1544" i="36"/>
  <c r="D1536" i="36"/>
  <c r="D1528" i="36"/>
  <c r="D1504" i="36"/>
  <c r="D1496" i="36"/>
  <c r="D1488" i="36"/>
  <c r="D1480" i="36"/>
  <c r="D1472" i="36"/>
  <c r="D1468" i="36"/>
  <c r="D1460" i="36"/>
  <c r="D1452" i="36"/>
  <c r="D1448" i="36"/>
  <c r="D1440" i="36"/>
  <c r="D1436" i="36"/>
  <c r="D1424" i="36"/>
  <c r="D1420" i="36"/>
  <c r="D1416" i="36"/>
  <c r="D1404" i="36"/>
  <c r="D1396" i="36"/>
  <c r="D1392" i="36"/>
  <c r="D1388" i="36"/>
  <c r="D1384" i="36"/>
  <c r="D1376" i="36"/>
  <c r="D1364" i="36"/>
  <c r="D1360" i="36"/>
  <c r="D1356" i="36"/>
  <c r="D1340" i="36"/>
  <c r="D1332" i="36"/>
  <c r="D1328" i="36"/>
  <c r="D1324" i="36"/>
  <c r="D1320" i="36"/>
  <c r="D1312" i="36"/>
  <c r="D1308" i="36"/>
  <c r="D1300" i="36"/>
  <c r="D1292" i="36"/>
  <c r="D1280" i="36"/>
  <c r="D1276" i="36"/>
  <c r="D1268" i="36"/>
  <c r="D1264" i="36"/>
  <c r="D1256" i="36"/>
  <c r="D1248" i="36"/>
  <c r="D1244" i="36"/>
  <c r="D1236" i="36"/>
  <c r="D1228" i="36"/>
  <c r="D1224" i="36"/>
  <c r="D1216" i="36"/>
  <c r="D1212" i="36"/>
  <c r="D1200" i="36"/>
  <c r="D1196" i="36"/>
  <c r="D1192" i="36"/>
  <c r="D1180" i="36"/>
  <c r="D1172" i="36"/>
  <c r="D1168" i="36"/>
  <c r="D1164" i="36"/>
  <c r="D1160" i="36"/>
  <c r="D1152" i="36"/>
  <c r="D1140" i="36"/>
  <c r="D1136" i="36"/>
  <c r="D1132" i="36"/>
  <c r="D1124" i="36"/>
  <c r="D1116" i="36"/>
  <c r="D1112" i="36"/>
  <c r="D1108" i="36"/>
  <c r="D1104" i="36"/>
  <c r="D1100" i="36"/>
  <c r="D1096" i="36"/>
  <c r="D1088" i="36"/>
  <c r="D1084" i="36"/>
  <c r="D1080" i="36"/>
  <c r="D1076" i="36"/>
  <c r="D1068" i="36"/>
  <c r="D1060" i="36"/>
  <c r="D1056" i="36"/>
  <c r="D1052" i="36"/>
  <c r="D1048" i="36"/>
  <c r="D1044" i="36"/>
  <c r="D1040" i="36"/>
  <c r="D1032" i="36"/>
  <c r="D1028" i="36"/>
  <c r="D1024" i="36"/>
  <c r="D1020" i="36"/>
  <c r="D1012" i="36"/>
  <c r="D1004" i="36"/>
  <c r="D1000" i="36"/>
  <c r="D996" i="36"/>
  <c r="D992" i="36"/>
  <c r="D988" i="36"/>
  <c r="D984" i="36"/>
  <c r="D976" i="36"/>
  <c r="D972" i="36"/>
  <c r="D968" i="36"/>
  <c r="D964" i="36"/>
  <c r="D956" i="36"/>
  <c r="D948" i="36"/>
  <c r="D944" i="36"/>
  <c r="D940" i="36"/>
  <c r="D936" i="36"/>
  <c r="D932" i="36"/>
  <c r="D928" i="36"/>
  <c r="D920" i="36"/>
  <c r="D916" i="36"/>
  <c r="D912" i="36"/>
  <c r="D908" i="36"/>
  <c r="D900" i="36"/>
  <c r="D892" i="36"/>
  <c r="D888" i="36"/>
  <c r="D884" i="36"/>
  <c r="D880" i="36"/>
  <c r="D876" i="36"/>
  <c r="D872" i="36"/>
  <c r="D864" i="36"/>
  <c r="D860" i="36"/>
  <c r="D856" i="36"/>
  <c r="D852" i="36"/>
  <c r="D844" i="36"/>
  <c r="D836" i="36"/>
  <c r="D832" i="36"/>
  <c r="D828" i="36"/>
  <c r="D824" i="36"/>
  <c r="D820" i="36"/>
  <c r="D816" i="36"/>
  <c r="D808" i="36"/>
  <c r="D804" i="36"/>
  <c r="D800" i="36"/>
  <c r="D796" i="36"/>
  <c r="D788" i="36"/>
  <c r="D780" i="36"/>
  <c r="D776" i="36"/>
  <c r="D772" i="36"/>
  <c r="D768" i="36"/>
  <c r="D764" i="36"/>
  <c r="D752" i="36"/>
  <c r="D748" i="36"/>
  <c r="D744" i="36"/>
  <c r="D740" i="36"/>
  <c r="D724" i="36"/>
  <c r="D720" i="36"/>
  <c r="D716" i="36"/>
  <c r="D712" i="36"/>
  <c r="D708" i="36"/>
  <c r="D704" i="36"/>
  <c r="D696" i="36"/>
  <c r="D692" i="36"/>
  <c r="D688" i="36"/>
  <c r="D684" i="36"/>
  <c r="D676" i="36"/>
  <c r="D668" i="36"/>
  <c r="D664" i="36"/>
  <c r="D660" i="36"/>
  <c r="D656" i="36"/>
  <c r="D652" i="36"/>
  <c r="D648" i="36"/>
  <c r="D640" i="36"/>
  <c r="D636" i="36"/>
  <c r="D632" i="36"/>
  <c r="D628" i="36"/>
  <c r="D620" i="36"/>
  <c r="D612" i="36"/>
  <c r="D608" i="36"/>
  <c r="D604" i="36"/>
  <c r="D600" i="36"/>
  <c r="D596" i="36"/>
  <c r="D592" i="36"/>
  <c r="D584" i="36"/>
  <c r="D580" i="36"/>
  <c r="D576" i="36"/>
  <c r="D572" i="36"/>
  <c r="D564" i="36"/>
  <c r="D556" i="36"/>
  <c r="D552" i="36"/>
  <c r="D548" i="36"/>
  <c r="D544" i="36"/>
  <c r="D540" i="36"/>
  <c r="D536" i="36"/>
  <c r="D528" i="36"/>
  <c r="D524" i="36"/>
  <c r="D520" i="36"/>
  <c r="D516" i="36"/>
  <c r="D508" i="36"/>
  <c r="D500" i="36"/>
  <c r="D496" i="36"/>
  <c r="D492" i="36"/>
  <c r="D488" i="36"/>
  <c r="D484" i="36"/>
  <c r="D480" i="36"/>
  <c r="D472" i="36"/>
  <c r="D468" i="36"/>
  <c r="D464" i="36"/>
  <c r="D460" i="36"/>
  <c r="D452" i="36"/>
  <c r="D444" i="36"/>
  <c r="D440" i="36"/>
  <c r="D436" i="36"/>
  <c r="D432" i="36"/>
  <c r="D428" i="36"/>
  <c r="D424" i="36"/>
  <c r="D416" i="36"/>
  <c r="D412" i="36"/>
  <c r="D408" i="36"/>
  <c r="D404" i="36"/>
  <c r="D396" i="36"/>
  <c r="D388" i="36"/>
  <c r="D384" i="36"/>
  <c r="D380" i="36"/>
  <c r="D376" i="36"/>
  <c r="D360" i="36"/>
  <c r="D356" i="36"/>
  <c r="D352" i="36"/>
  <c r="D348" i="36"/>
  <c r="D340" i="36"/>
  <c r="D332" i="36"/>
  <c r="D1823" i="36"/>
  <c r="D1815" i="36"/>
  <c r="D1807" i="36"/>
  <c r="D1791" i="36"/>
  <c r="D1783" i="36"/>
  <c r="D1775" i="36"/>
  <c r="D1767" i="36"/>
  <c r="D1759" i="36"/>
  <c r="D1751" i="36"/>
  <c r="D1735" i="36"/>
  <c r="D1727" i="36"/>
  <c r="D1719" i="36"/>
  <c r="D1711" i="36"/>
  <c r="D1703" i="36"/>
  <c r="D1695" i="36"/>
  <c r="D1679" i="36"/>
  <c r="D1671" i="36"/>
  <c r="D1663" i="36"/>
  <c r="D1655" i="36"/>
  <c r="D1647" i="36"/>
  <c r="D1639" i="36"/>
  <c r="D1623" i="36"/>
  <c r="D1615" i="36"/>
  <c r="D1607" i="36"/>
  <c r="D1599" i="36"/>
  <c r="D1591" i="36"/>
  <c r="D1583" i="36"/>
  <c r="D1567" i="36"/>
  <c r="D1559" i="36"/>
  <c r="D1551" i="36"/>
  <c r="D1543" i="36"/>
  <c r="D1535" i="36"/>
  <c r="D1527" i="36"/>
  <c r="D1511" i="36"/>
  <c r="D1503" i="36"/>
  <c r="D1495" i="36"/>
  <c r="D1487" i="36"/>
  <c r="D1479" i="36"/>
  <c r="D1471" i="36"/>
  <c r="D1455" i="36"/>
  <c r="D1447" i="36"/>
  <c r="D1439" i="36"/>
  <c r="D1431" i="36"/>
  <c r="D1423" i="36"/>
  <c r="D1415" i="36"/>
  <c r="D1399" i="36"/>
  <c r="D1391" i="36"/>
  <c r="D1383" i="36"/>
  <c r="D1375" i="36"/>
  <c r="D1367" i="36"/>
  <c r="D1359" i="36"/>
  <c r="D1343" i="36"/>
  <c r="D1335" i="36"/>
  <c r="D1327" i="36"/>
  <c r="D1319" i="36"/>
  <c r="D1311" i="36"/>
  <c r="D1303" i="36"/>
  <c r="D1287" i="36"/>
  <c r="D1279" i="36"/>
  <c r="D1271" i="36"/>
  <c r="D1263" i="36"/>
  <c r="D1255" i="36"/>
  <c r="D1247" i="36"/>
  <c r="D1231" i="36"/>
  <c r="D1223" i="36"/>
  <c r="D1215" i="36"/>
  <c r="D1207" i="36"/>
  <c r="D1199" i="36"/>
  <c r="D1191" i="36"/>
  <c r="D1175" i="36"/>
  <c r="D1167" i="36"/>
  <c r="D1159" i="36"/>
  <c r="D1151" i="36"/>
  <c r="D1143" i="36"/>
  <c r="D1135" i="36"/>
  <c r="D1119" i="36"/>
  <c r="D1111" i="36"/>
  <c r="D1103" i="36"/>
  <c r="D1095" i="36"/>
  <c r="D1087" i="36"/>
  <c r="D1079" i="36"/>
  <c r="D1063" i="36"/>
  <c r="D1055" i="36"/>
  <c r="D1047" i="36"/>
  <c r="D1039" i="36"/>
  <c r="D1031" i="36"/>
  <c r="D1023" i="36"/>
  <c r="D1007" i="36"/>
  <c r="D999" i="36"/>
  <c r="D991" i="36"/>
  <c r="D983" i="36"/>
  <c r="D975" i="36"/>
  <c r="D967" i="36"/>
  <c r="D951" i="36"/>
  <c r="D943" i="36"/>
  <c r="D935" i="36"/>
  <c r="D927" i="36"/>
  <c r="D919" i="36"/>
  <c r="D911" i="36"/>
  <c r="D895" i="36"/>
  <c r="D887" i="36"/>
  <c r="D879" i="36"/>
  <c r="D871" i="36"/>
  <c r="D863" i="36"/>
  <c r="D855" i="36"/>
  <c r="D839" i="36"/>
  <c r="D831" i="36"/>
  <c r="D823" i="36"/>
  <c r="D815" i="36"/>
  <c r="D807" i="36"/>
  <c r="D799" i="36"/>
  <c r="D783" i="36"/>
  <c r="D775" i="36"/>
  <c r="D767" i="36"/>
  <c r="D759" i="36"/>
  <c r="D751" i="36"/>
  <c r="D743" i="36"/>
  <c r="D727" i="36"/>
  <c r="D719" i="36"/>
  <c r="D711" i="36"/>
  <c r="D703" i="36"/>
  <c r="D695" i="36"/>
  <c r="D687" i="36"/>
  <c r="D671" i="36"/>
  <c r="D663" i="36"/>
  <c r="D655" i="36"/>
  <c r="D647" i="36"/>
  <c r="D639" i="36"/>
  <c r="D631" i="36"/>
  <c r="D615" i="36"/>
  <c r="D607" i="36"/>
  <c r="D599" i="36"/>
  <c r="D591" i="36"/>
  <c r="D583" i="36"/>
  <c r="D575" i="36"/>
  <c r="D559" i="36"/>
  <c r="D551" i="36"/>
  <c r="D543" i="36"/>
  <c r="D535" i="36"/>
  <c r="D527" i="36"/>
  <c r="D519" i="36"/>
  <c r="D503" i="36"/>
  <c r="D495" i="36"/>
  <c r="D487" i="36"/>
  <c r="D479" i="36"/>
  <c r="D471" i="36"/>
  <c r="D463" i="36"/>
  <c r="D447" i="36"/>
  <c r="D439" i="36"/>
  <c r="D431" i="36"/>
  <c r="D423" i="36"/>
  <c r="D415" i="36"/>
  <c r="D407" i="36"/>
  <c r="D391" i="36"/>
  <c r="D383" i="36"/>
  <c r="D369" i="36"/>
  <c r="D353" i="36"/>
  <c r="D337" i="36"/>
  <c r="D248" i="36"/>
  <c r="D184" i="36"/>
  <c r="D88" i="36"/>
  <c r="D24" i="36"/>
  <c r="D379" i="36"/>
  <c r="D375" i="36"/>
  <c r="D363" i="36"/>
  <c r="D359" i="36"/>
  <c r="D355" i="36"/>
  <c r="D351" i="36"/>
  <c r="D347" i="36"/>
  <c r="D339" i="36"/>
  <c r="D335" i="36"/>
  <c r="D331" i="36"/>
  <c r="D327" i="36"/>
  <c r="C323" i="36"/>
  <c r="D323" i="36" s="1"/>
  <c r="C324" i="36"/>
  <c r="D324" i="36" s="1"/>
  <c r="C315" i="36"/>
  <c r="D315" i="36" s="1"/>
  <c r="C316" i="36"/>
  <c r="C307" i="36"/>
  <c r="C308" i="36"/>
  <c r="D308" i="36" s="1"/>
  <c r="D303" i="36"/>
  <c r="C299" i="36"/>
  <c r="D299" i="36" s="1"/>
  <c r="C300" i="36"/>
  <c r="D300" i="36" s="1"/>
  <c r="D295" i="36"/>
  <c r="C291" i="36"/>
  <c r="D291" i="36" s="1"/>
  <c r="C292" i="36"/>
  <c r="C283" i="36"/>
  <c r="D283" i="36" s="1"/>
  <c r="C284" i="36"/>
  <c r="D284" i="36" s="1"/>
  <c r="D279" i="36"/>
  <c r="C275" i="36"/>
  <c r="D275" i="36" s="1"/>
  <c r="C276" i="36"/>
  <c r="D276" i="36" s="1"/>
  <c r="C267" i="36"/>
  <c r="D267" i="36" s="1"/>
  <c r="C268" i="36"/>
  <c r="C259" i="36"/>
  <c r="D259" i="36" s="1"/>
  <c r="C260" i="36"/>
  <c r="D260" i="36" s="1"/>
  <c r="C251" i="36"/>
  <c r="D251" i="36" s="1"/>
  <c r="C252" i="36"/>
  <c r="D252" i="36" s="1"/>
  <c r="D247" i="36"/>
  <c r="C243" i="36"/>
  <c r="C244" i="36"/>
  <c r="D239" i="36"/>
  <c r="C235" i="36"/>
  <c r="D235" i="36" s="1"/>
  <c r="C236" i="36"/>
  <c r="C227" i="36"/>
  <c r="D227" i="36" s="1"/>
  <c r="C228" i="36"/>
  <c r="D228" i="36" s="1"/>
  <c r="D223" i="36"/>
  <c r="C219" i="36"/>
  <c r="D219" i="36" s="1"/>
  <c r="C220" i="36"/>
  <c r="D220" i="36" s="1"/>
  <c r="C211" i="36"/>
  <c r="D211" i="36" s="1"/>
  <c r="C212" i="36"/>
  <c r="C203" i="36"/>
  <c r="D203" i="36" s="1"/>
  <c r="C204" i="36"/>
  <c r="D204" i="36" s="1"/>
  <c r="C195" i="36"/>
  <c r="C196" i="36"/>
  <c r="D196" i="36" s="1"/>
  <c r="D191" i="36"/>
  <c r="C187" i="36"/>
  <c r="D187" i="36" s="1"/>
  <c r="C188" i="36"/>
  <c r="D188" i="36" s="1"/>
  <c r="D183" i="36"/>
  <c r="C179" i="36"/>
  <c r="D179" i="36" s="1"/>
  <c r="C180" i="36"/>
  <c r="C171" i="36"/>
  <c r="D171" i="36" s="1"/>
  <c r="C172" i="36"/>
  <c r="D172" i="36" s="1"/>
  <c r="D167" i="36"/>
  <c r="C163" i="36"/>
  <c r="D163" i="36" s="1"/>
  <c r="C164" i="36"/>
  <c r="D164" i="36" s="1"/>
  <c r="C155" i="36"/>
  <c r="D155" i="36" s="1"/>
  <c r="C156" i="36"/>
  <c r="C147" i="36"/>
  <c r="D147" i="36" s="1"/>
  <c r="C148" i="36"/>
  <c r="D148" i="36" s="1"/>
  <c r="C139" i="36"/>
  <c r="D139" i="36" s="1"/>
  <c r="C140" i="36"/>
  <c r="D140" i="36" s="1"/>
  <c r="D135" i="36"/>
  <c r="C131" i="36"/>
  <c r="C132" i="36"/>
  <c r="D127" i="36"/>
  <c r="C123" i="36"/>
  <c r="D123" i="36" s="1"/>
  <c r="C124" i="36"/>
  <c r="C115" i="36"/>
  <c r="C116" i="36"/>
  <c r="D111" i="36"/>
  <c r="C107" i="36"/>
  <c r="D107" i="36" s="1"/>
  <c r="C108" i="36"/>
  <c r="D108" i="36" s="1"/>
  <c r="C99" i="36"/>
  <c r="D99" i="36" s="1"/>
  <c r="C100" i="36"/>
  <c r="C91" i="36"/>
  <c r="D91" i="36" s="1"/>
  <c r="C92" i="36"/>
  <c r="D92" i="36" s="1"/>
  <c r="C83" i="36"/>
  <c r="D83" i="36" s="1"/>
  <c r="C84" i="36"/>
  <c r="D84" i="36" s="1"/>
  <c r="D79" i="36"/>
  <c r="C75" i="36"/>
  <c r="D75" i="36" s="1"/>
  <c r="C76" i="36"/>
  <c r="D76" i="36" s="1"/>
  <c r="D71" i="36"/>
  <c r="C67" i="36"/>
  <c r="D67" i="36" s="1"/>
  <c r="C68" i="36"/>
  <c r="C59" i="36"/>
  <c r="D59" i="36" s="1"/>
  <c r="C60" i="36"/>
  <c r="D60" i="36" s="1"/>
  <c r="D55" i="36"/>
  <c r="C51" i="36"/>
  <c r="D51" i="36" s="1"/>
  <c r="C52" i="36"/>
  <c r="D52" i="36" s="1"/>
  <c r="C43" i="36"/>
  <c r="D43" i="36" s="1"/>
  <c r="C44" i="36"/>
  <c r="C35" i="36"/>
  <c r="D35" i="36" s="1"/>
  <c r="C36" i="36"/>
  <c r="D36" i="36" s="1"/>
  <c r="C27" i="36"/>
  <c r="D27" i="36" s="1"/>
  <c r="C28" i="36"/>
  <c r="D28" i="36" s="1"/>
  <c r="D23" i="36"/>
  <c r="C19" i="36"/>
  <c r="C20" i="36"/>
  <c r="D15" i="36"/>
  <c r="C11" i="36"/>
  <c r="D11" i="36" s="1"/>
  <c r="C12" i="36"/>
  <c r="C304" i="36"/>
  <c r="D304" i="36" s="1"/>
  <c r="C272" i="36"/>
  <c r="C240" i="36"/>
  <c r="D240" i="36" s="1"/>
  <c r="C208" i="36"/>
  <c r="C176" i="36"/>
  <c r="D176" i="36" s="1"/>
  <c r="C144" i="36"/>
  <c r="D144" i="36" s="1"/>
  <c r="C112" i="36"/>
  <c r="D112" i="36" s="1"/>
  <c r="C80" i="36"/>
  <c r="D80" i="36" s="1"/>
  <c r="C48" i="36"/>
  <c r="C16" i="36"/>
  <c r="D16" i="36" s="1"/>
  <c r="D325" i="36"/>
  <c r="D313" i="36"/>
  <c r="D309" i="36"/>
  <c r="D297" i="36"/>
  <c r="D289" i="36"/>
  <c r="D281" i="36"/>
  <c r="D277" i="36"/>
  <c r="D269" i="36"/>
  <c r="D253" i="36"/>
  <c r="D249" i="36"/>
  <c r="D233" i="36"/>
  <c r="D225" i="36"/>
  <c r="D221" i="36"/>
  <c r="D213" i="36"/>
  <c r="D201" i="36"/>
  <c r="D197" i="36"/>
  <c r="D185" i="36"/>
  <c r="D177" i="36"/>
  <c r="D169" i="36"/>
  <c r="D165" i="36"/>
  <c r="D157" i="36"/>
  <c r="D145" i="36"/>
  <c r="D141" i="36"/>
  <c r="D137" i="36"/>
  <c r="D121" i="36"/>
  <c r="D109" i="36"/>
  <c r="D101" i="36"/>
  <c r="D89" i="36"/>
  <c r="D85" i="36"/>
  <c r="D81" i="36"/>
  <c r="D73" i="36"/>
  <c r="D65" i="36"/>
  <c r="D57" i="36"/>
  <c r="D53" i="36"/>
  <c r="D45" i="36"/>
  <c r="D29" i="36"/>
  <c r="D25" i="36"/>
  <c r="D9" i="36"/>
  <c r="D5" i="36"/>
  <c r="C320" i="36"/>
  <c r="C288" i="36"/>
  <c r="D288" i="36" s="1"/>
  <c r="C256" i="36"/>
  <c r="D256" i="36" s="1"/>
  <c r="C224" i="36"/>
  <c r="D224" i="36" s="1"/>
  <c r="C192" i="36"/>
  <c r="D192" i="36" s="1"/>
  <c r="C160" i="36"/>
  <c r="C128" i="36"/>
  <c r="D128" i="36" s="1"/>
  <c r="C96" i="36"/>
  <c r="C64" i="36"/>
  <c r="D64" i="36" s="1"/>
  <c r="C32" i="36"/>
  <c r="D32" i="36" s="1"/>
  <c r="FO19" i="34" l="1"/>
  <c r="ES19" i="34"/>
  <c r="DM19" i="34"/>
  <c r="CG19" i="34"/>
  <c r="BA19" i="34"/>
  <c r="GN19" i="34"/>
  <c r="GD19" i="34"/>
  <c r="FN19" i="34"/>
  <c r="EX19" i="34"/>
  <c r="EH19" i="34"/>
  <c r="DR19" i="34"/>
  <c r="DB19" i="34"/>
  <c r="CL19" i="34"/>
  <c r="BV19" i="34"/>
  <c r="BF19" i="34"/>
  <c r="AP19" i="34"/>
  <c r="GA19" i="34"/>
  <c r="EW19" i="34"/>
  <c r="FG19" i="34"/>
  <c r="DY19" i="34"/>
  <c r="AG19" i="34"/>
  <c r="FD19" i="34"/>
  <c r="EE19" i="34"/>
  <c r="DO19" i="34"/>
  <c r="CY19" i="34"/>
  <c r="CI19" i="34"/>
  <c r="BS19" i="34"/>
  <c r="BC19" i="34"/>
  <c r="AM19" i="34"/>
  <c r="GP19" i="34"/>
  <c r="FZ19" i="34"/>
  <c r="FJ19" i="34"/>
  <c r="ET19" i="34"/>
  <c r="ED19" i="34"/>
  <c r="DN19" i="34"/>
  <c r="CX19" i="34"/>
  <c r="CH19" i="34"/>
  <c r="BR19" i="34"/>
  <c r="BB19" i="34"/>
  <c r="AL19" i="34"/>
  <c r="FU19" i="34"/>
  <c r="FA19" i="34"/>
  <c r="DU19" i="34"/>
  <c r="CO19" i="34"/>
  <c r="BI19" i="34"/>
  <c r="AC19" i="34"/>
  <c r="GS19" i="34"/>
  <c r="FC19" i="34"/>
  <c r="DQ19" i="34"/>
  <c r="BU19" i="34"/>
  <c r="GB19" i="34"/>
  <c r="DP19" i="34"/>
  <c r="CJ19" i="34"/>
  <c r="BD19" i="34"/>
  <c r="EM19" i="34"/>
  <c r="DW19" i="34"/>
  <c r="DG19" i="34"/>
  <c r="CQ19" i="34"/>
  <c r="CA19" i="34"/>
  <c r="BK19" i="34"/>
  <c r="AU19" i="34"/>
  <c r="AE19" i="34"/>
  <c r="GH19" i="34"/>
  <c r="FR19" i="34"/>
  <c r="FB19" i="34"/>
  <c r="EL19" i="34"/>
  <c r="DV19" i="34"/>
  <c r="DF19" i="34"/>
  <c r="CP19" i="34"/>
  <c r="BZ19" i="34"/>
  <c r="BJ19" i="34"/>
  <c r="AT19" i="34"/>
  <c r="AD19" i="34"/>
  <c r="GC19" i="34"/>
  <c r="GO19" i="34"/>
  <c r="FI19" i="34"/>
  <c r="DI19" i="34"/>
  <c r="CS19" i="34"/>
  <c r="GJ19" i="34"/>
  <c r="FT19" i="34"/>
  <c r="BL19" i="34"/>
  <c r="GG19" i="34"/>
  <c r="GF19" i="34"/>
  <c r="FP19" i="34"/>
  <c r="EJ19" i="34"/>
  <c r="DD19" i="34"/>
  <c r="BX19" i="34"/>
  <c r="AR19" i="34"/>
  <c r="EA19" i="34"/>
  <c r="DK19" i="34"/>
  <c r="CU19" i="34"/>
  <c r="CE19" i="34"/>
  <c r="BO19" i="34"/>
  <c r="AY19" i="34"/>
  <c r="AI19" i="34"/>
  <c r="GL19" i="34"/>
  <c r="FV19" i="34"/>
  <c r="FF19" i="34"/>
  <c r="EP19" i="34"/>
  <c r="DZ19" i="34"/>
  <c r="DJ19" i="34"/>
  <c r="CT19" i="34"/>
  <c r="CD19" i="34"/>
  <c r="BN19" i="34"/>
  <c r="AX19" i="34"/>
  <c r="AH19" i="34"/>
  <c r="GM19" i="34"/>
  <c r="BM19" i="34"/>
  <c r="AW19" i="34"/>
  <c r="EN19" i="34"/>
  <c r="DX19" i="34"/>
  <c r="CR19" i="34"/>
  <c r="AF19" i="34"/>
  <c r="EY19" i="34"/>
  <c r="EK19" i="34"/>
  <c r="BY19" i="34"/>
  <c r="DT19" i="34"/>
  <c r="BH19" i="34"/>
  <c r="AB19" i="34"/>
  <c r="FW19" i="34"/>
  <c r="FY19" i="34"/>
  <c r="AO19" i="34"/>
  <c r="GR19" i="34"/>
  <c r="EV19" i="34"/>
  <c r="EF19" i="34"/>
  <c r="CZ19" i="34"/>
  <c r="BT19" i="34"/>
  <c r="AN19" i="34"/>
  <c r="FK19" i="34"/>
  <c r="DE19" i="34"/>
  <c r="AS19" i="34"/>
  <c r="EZ19" i="34"/>
  <c r="CN19" i="34"/>
  <c r="FM19" i="34"/>
  <c r="GI19" i="34"/>
  <c r="DA19" i="34"/>
  <c r="CK19" i="34"/>
  <c r="GK19" i="34"/>
  <c r="FE19" i="34"/>
  <c r="EU19" i="34"/>
  <c r="FQ19" i="34"/>
  <c r="EC19" i="34"/>
  <c r="CW19" i="34"/>
  <c r="BQ19" i="34"/>
  <c r="AK19" i="34"/>
  <c r="FH19" i="34"/>
  <c r="ER19" i="34"/>
  <c r="DL19" i="34"/>
  <c r="CF19" i="34"/>
  <c r="AZ19" i="34"/>
  <c r="EI19" i="34"/>
  <c r="DS19" i="34"/>
  <c r="DC19" i="34"/>
  <c r="CM19" i="34"/>
  <c r="BW19" i="34"/>
  <c r="BG19" i="34"/>
  <c r="AQ19" i="34"/>
  <c r="DH11" i="34"/>
  <c r="DH19" i="34"/>
  <c r="GT38" i="34"/>
  <c r="GT17" i="34" s="1"/>
  <c r="GT19" i="34"/>
  <c r="C37" i="34"/>
  <c r="B12" i="34"/>
  <c r="DH38" i="34"/>
  <c r="GR38" i="34"/>
  <c r="GS38" i="34"/>
  <c r="EB11" i="34"/>
  <c r="EB38" i="34"/>
  <c r="EB17" i="34" s="1"/>
  <c r="EP11" i="34"/>
  <c r="EP38" i="34"/>
  <c r="EP17" i="34" s="1"/>
  <c r="FV11" i="34"/>
  <c r="FV38" i="34"/>
  <c r="FV17" i="34" s="1"/>
  <c r="DZ11" i="34"/>
  <c r="DZ38" i="34"/>
  <c r="DZ17" i="34" s="1"/>
  <c r="DJ11" i="34"/>
  <c r="DJ38" i="34"/>
  <c r="DJ17" i="34" s="1"/>
  <c r="GG11" i="34"/>
  <c r="GG38" i="34"/>
  <c r="GG17" i="34" s="1"/>
  <c r="FA11" i="34"/>
  <c r="FA38" i="34"/>
  <c r="FA17" i="34" s="1"/>
  <c r="DU11" i="34"/>
  <c r="DU38" i="34"/>
  <c r="DU17" i="34" s="1"/>
  <c r="GM11" i="34"/>
  <c r="GM38" i="34"/>
  <c r="GM17" i="34" s="1"/>
  <c r="FG11" i="34"/>
  <c r="FG38" i="34"/>
  <c r="FG17" i="34" s="1"/>
  <c r="EQ11" i="34"/>
  <c r="EQ38" i="34"/>
  <c r="EQ17" i="34" s="1"/>
  <c r="EA11" i="34"/>
  <c r="EA38" i="34"/>
  <c r="EA17" i="34" s="1"/>
  <c r="EJ11" i="34"/>
  <c r="EJ38" i="34"/>
  <c r="EJ17" i="34" s="1"/>
  <c r="FZ11" i="34"/>
  <c r="FZ38" i="34"/>
  <c r="FZ17" i="34" s="1"/>
  <c r="FH11" i="34"/>
  <c r="FH38" i="34"/>
  <c r="FH17" i="34" s="1"/>
  <c r="FB11" i="34"/>
  <c r="FB38" i="34"/>
  <c r="FB17" i="34" s="1"/>
  <c r="EN11" i="34"/>
  <c r="EN38" i="34"/>
  <c r="EN17" i="34" s="1"/>
  <c r="DP11" i="34"/>
  <c r="DP38" i="34"/>
  <c r="DP17" i="34" s="1"/>
  <c r="GN11" i="34"/>
  <c r="GN38" i="34"/>
  <c r="GN17" i="34" s="1"/>
  <c r="DT11" i="34"/>
  <c r="DT38" i="34"/>
  <c r="DT17" i="34" s="1"/>
  <c r="FF11" i="34"/>
  <c r="FF38" i="34"/>
  <c r="FF17" i="34" s="1"/>
  <c r="GL11" i="34"/>
  <c r="GL38" i="34"/>
  <c r="GL17" i="34" s="1"/>
  <c r="DR11" i="34"/>
  <c r="DR38" i="34"/>
  <c r="DR17" i="34" s="1"/>
  <c r="DB11" i="34"/>
  <c r="DB38" i="34"/>
  <c r="DB17" i="34" s="1"/>
  <c r="GO11" i="34"/>
  <c r="GO38" i="34"/>
  <c r="GO17" i="34" s="1"/>
  <c r="FY11" i="34"/>
  <c r="FY38" i="34"/>
  <c r="FY17" i="34" s="1"/>
  <c r="FI11" i="34"/>
  <c r="FI38" i="34"/>
  <c r="FI17" i="34" s="1"/>
  <c r="ES11" i="34"/>
  <c r="ES38" i="34"/>
  <c r="ES17" i="34" s="1"/>
  <c r="EC11" i="34"/>
  <c r="EC38" i="34"/>
  <c r="EC17" i="34" s="1"/>
  <c r="DM11" i="34"/>
  <c r="DM38" i="34"/>
  <c r="DM17" i="34" s="1"/>
  <c r="CW11" i="34"/>
  <c r="CW38" i="34"/>
  <c r="CW17" i="34" s="1"/>
  <c r="GE11" i="34"/>
  <c r="GE38" i="34"/>
  <c r="GE17" i="34" s="1"/>
  <c r="FO11" i="34"/>
  <c r="FO38" i="34"/>
  <c r="FO17" i="34" s="1"/>
  <c r="EY11" i="34"/>
  <c r="EY38" i="34"/>
  <c r="EY17" i="34" s="1"/>
  <c r="EI11" i="34"/>
  <c r="EI38" i="34"/>
  <c r="EI17" i="34" s="1"/>
  <c r="DS11" i="34"/>
  <c r="DS38" i="34"/>
  <c r="DS17" i="34" s="1"/>
  <c r="DC11" i="34"/>
  <c r="DC38" i="34"/>
  <c r="DC17" i="34" s="1"/>
  <c r="FD11" i="34"/>
  <c r="FD38" i="34"/>
  <c r="FD17" i="34" s="1"/>
  <c r="DX11" i="34"/>
  <c r="DX38" i="34"/>
  <c r="DX17" i="34" s="1"/>
  <c r="GH11" i="34"/>
  <c r="GH38" i="34"/>
  <c r="GH17" i="34" s="1"/>
  <c r="GP11" i="34"/>
  <c r="GP38" i="34"/>
  <c r="GP17" i="34" s="1"/>
  <c r="GB11" i="34"/>
  <c r="GB38" i="34"/>
  <c r="GB17" i="34" s="1"/>
  <c r="FL11" i="34"/>
  <c r="FL38" i="34"/>
  <c r="FL17" i="34" s="1"/>
  <c r="EZ11" i="34"/>
  <c r="EZ38" i="34"/>
  <c r="EZ17" i="34" s="1"/>
  <c r="DL11" i="34"/>
  <c r="DL38" i="34"/>
  <c r="DL17" i="34" s="1"/>
  <c r="EH11" i="34"/>
  <c r="EH38" i="34"/>
  <c r="EH17" i="34" s="1"/>
  <c r="FN11" i="34"/>
  <c r="FN38" i="34"/>
  <c r="FN17" i="34" s="1"/>
  <c r="ED11" i="34"/>
  <c r="ED38" i="34"/>
  <c r="ED17" i="34" s="1"/>
  <c r="DN11" i="34"/>
  <c r="DN38" i="34"/>
  <c r="DN17" i="34" s="1"/>
  <c r="CX11" i="34"/>
  <c r="CX38" i="34"/>
  <c r="CX17" i="34" s="1"/>
  <c r="GK11" i="34"/>
  <c r="GK38" i="34"/>
  <c r="GK17" i="34" s="1"/>
  <c r="FU11" i="34"/>
  <c r="FU38" i="34"/>
  <c r="FU17" i="34" s="1"/>
  <c r="FE11" i="34"/>
  <c r="FE38" i="34"/>
  <c r="FE17" i="34" s="1"/>
  <c r="EO11" i="34"/>
  <c r="EO38" i="34"/>
  <c r="EO17" i="34" s="1"/>
  <c r="DY11" i="34"/>
  <c r="DY38" i="34"/>
  <c r="DY17" i="34" s="1"/>
  <c r="DI11" i="34"/>
  <c r="DI38" i="34"/>
  <c r="DI17" i="34" s="1"/>
  <c r="GQ11" i="34"/>
  <c r="GQ38" i="34"/>
  <c r="GQ17" i="34" s="1"/>
  <c r="GA11" i="34"/>
  <c r="GA38" i="34"/>
  <c r="GA17" i="34" s="1"/>
  <c r="FK11" i="34"/>
  <c r="FK38" i="34"/>
  <c r="FK17" i="34" s="1"/>
  <c r="EU11" i="34"/>
  <c r="EU38" i="34"/>
  <c r="EU17" i="34" s="1"/>
  <c r="EE11" i="34"/>
  <c r="EE38" i="34"/>
  <c r="EE17" i="34" s="1"/>
  <c r="DO11" i="34"/>
  <c r="DO38" i="34"/>
  <c r="DO17" i="34" s="1"/>
  <c r="CY11" i="34"/>
  <c r="CY38" i="34"/>
  <c r="CY17" i="34" s="1"/>
  <c r="FP11" i="34"/>
  <c r="FP38" i="34"/>
  <c r="FP17" i="34" s="1"/>
  <c r="ER11" i="34"/>
  <c r="ER38" i="34"/>
  <c r="ER17" i="34" s="1"/>
  <c r="EL11" i="34"/>
  <c r="EL38" i="34"/>
  <c r="EL17" i="34" s="1"/>
  <c r="CZ11" i="34"/>
  <c r="CZ38" i="34"/>
  <c r="CZ17" i="34" s="1"/>
  <c r="GR11" i="34"/>
  <c r="GF11" i="34"/>
  <c r="GF38" i="34"/>
  <c r="GF17" i="34" s="1"/>
  <c r="FR11" i="34"/>
  <c r="FR38" i="34"/>
  <c r="FR17" i="34" s="1"/>
  <c r="FQ11" i="34"/>
  <c r="FQ38" i="34"/>
  <c r="FQ17" i="34" s="1"/>
  <c r="EK11" i="34"/>
  <c r="EK38" i="34"/>
  <c r="EK17" i="34" s="1"/>
  <c r="DE11" i="34"/>
  <c r="DE38" i="34"/>
  <c r="DE17" i="34" s="1"/>
  <c r="FW11" i="34"/>
  <c r="FW38" i="34"/>
  <c r="FW17" i="34" s="1"/>
  <c r="DK11" i="34"/>
  <c r="DK38" i="34"/>
  <c r="DK17" i="34" s="1"/>
  <c r="DD11" i="34"/>
  <c r="DD38" i="34"/>
  <c r="DD17" i="34" s="1"/>
  <c r="EX11" i="34"/>
  <c r="EX38" i="34"/>
  <c r="EX17" i="34" s="1"/>
  <c r="GD11" i="34"/>
  <c r="GD38" i="34"/>
  <c r="GD17" i="34" s="1"/>
  <c r="DV11" i="34"/>
  <c r="DV38" i="34"/>
  <c r="DV17" i="34" s="1"/>
  <c r="DF11" i="34"/>
  <c r="DF38" i="34"/>
  <c r="DF17" i="34" s="1"/>
  <c r="GS11" i="34"/>
  <c r="GC11" i="34"/>
  <c r="GC38" i="34"/>
  <c r="GC17" i="34" s="1"/>
  <c r="FM11" i="34"/>
  <c r="FM38" i="34"/>
  <c r="FM17" i="34" s="1"/>
  <c r="EW11" i="34"/>
  <c r="EW38" i="34"/>
  <c r="EW17" i="34" s="1"/>
  <c r="EG11" i="34"/>
  <c r="EG38" i="34"/>
  <c r="EG17" i="34" s="1"/>
  <c r="DQ11" i="34"/>
  <c r="DQ38" i="34"/>
  <c r="DQ17" i="34" s="1"/>
  <c r="DA11" i="34"/>
  <c r="DA38" i="34"/>
  <c r="DA17" i="34" s="1"/>
  <c r="GI11" i="34"/>
  <c r="GI38" i="34"/>
  <c r="GI17" i="34" s="1"/>
  <c r="FS11" i="34"/>
  <c r="FS38" i="34"/>
  <c r="FS17" i="34" s="1"/>
  <c r="FC11" i="34"/>
  <c r="FC38" i="34"/>
  <c r="FC17" i="34" s="1"/>
  <c r="EM11" i="34"/>
  <c r="EM38" i="34"/>
  <c r="EM17" i="34" s="1"/>
  <c r="DW11" i="34"/>
  <c r="DW38" i="34"/>
  <c r="DW17" i="34" s="1"/>
  <c r="DG11" i="34"/>
  <c r="DG38" i="34"/>
  <c r="ET11" i="34"/>
  <c r="ET38" i="34"/>
  <c r="ET17" i="34" s="1"/>
  <c r="GJ11" i="34"/>
  <c r="GJ38" i="34"/>
  <c r="GJ17" i="34" s="1"/>
  <c r="FT11" i="34"/>
  <c r="FT38" i="34"/>
  <c r="FT17" i="34" s="1"/>
  <c r="FX11" i="34"/>
  <c r="FX38" i="34"/>
  <c r="FX17" i="34" s="1"/>
  <c r="FJ11" i="34"/>
  <c r="FJ38" i="34"/>
  <c r="FJ17" i="34" s="1"/>
  <c r="EV11" i="34"/>
  <c r="EV38" i="34"/>
  <c r="EV17" i="34" s="1"/>
  <c r="EF11" i="34"/>
  <c r="EF38" i="34"/>
  <c r="EF17" i="34" s="1"/>
  <c r="D13" i="36"/>
  <c r="D33" i="36"/>
  <c r="D69" i="36"/>
  <c r="D125" i="36"/>
  <c r="D181" i="36"/>
  <c r="D237" i="36"/>
  <c r="D293" i="36"/>
  <c r="D272" i="36"/>
  <c r="D47" i="36"/>
  <c r="D103" i="36"/>
  <c r="D116" i="36"/>
  <c r="D159" i="36"/>
  <c r="D271" i="36"/>
  <c r="D319" i="36"/>
  <c r="D312" i="36"/>
  <c r="D320" i="36"/>
  <c r="D17" i="36"/>
  <c r="D37" i="36"/>
  <c r="D93" i="36"/>
  <c r="D113" i="36"/>
  <c r="D129" i="36"/>
  <c r="D149" i="36"/>
  <c r="D205" i="36"/>
  <c r="D241" i="36"/>
  <c r="D261" i="36"/>
  <c r="D317" i="36"/>
  <c r="D48" i="36"/>
  <c r="D20" i="36"/>
  <c r="D39" i="36"/>
  <c r="D95" i="36"/>
  <c r="D115" i="36"/>
  <c r="D132" i="36"/>
  <c r="D151" i="36"/>
  <c r="D195" i="36"/>
  <c r="D207" i="36"/>
  <c r="D244" i="36"/>
  <c r="D263" i="36"/>
  <c r="D307" i="36"/>
  <c r="D264" i="36"/>
  <c r="D38" i="36"/>
  <c r="D66" i="36"/>
  <c r="D94" i="36"/>
  <c r="D118" i="36"/>
  <c r="D150" i="36"/>
  <c r="D174" i="36"/>
  <c r="D202" i="36"/>
  <c r="D254" i="36"/>
  <c r="D278" i="36"/>
  <c r="D306" i="36"/>
  <c r="D318" i="36"/>
  <c r="D96" i="36"/>
  <c r="D41" i="36"/>
  <c r="D61" i="36"/>
  <c r="D97" i="36"/>
  <c r="D117" i="36"/>
  <c r="D153" i="36"/>
  <c r="D173" i="36"/>
  <c r="D193" i="36"/>
  <c r="D209" i="36"/>
  <c r="D229" i="36"/>
  <c r="D265" i="36"/>
  <c r="D285" i="36"/>
  <c r="D305" i="36"/>
  <c r="D321" i="36"/>
  <c r="D208" i="36"/>
  <c r="D12" i="36"/>
  <c r="D19" i="36"/>
  <c r="D31" i="36"/>
  <c r="D44" i="36"/>
  <c r="D68" i="36"/>
  <c r="D87" i="36"/>
  <c r="D100" i="36"/>
  <c r="D124" i="36"/>
  <c r="D131" i="36"/>
  <c r="D143" i="36"/>
  <c r="D156" i="36"/>
  <c r="D180" i="36"/>
  <c r="D199" i="36"/>
  <c r="D212" i="36"/>
  <c r="D236" i="36"/>
  <c r="D243" i="36"/>
  <c r="D255" i="36"/>
  <c r="D268" i="36"/>
  <c r="D292" i="36"/>
  <c r="D316" i="36"/>
  <c r="D216" i="36"/>
  <c r="D328" i="36"/>
  <c r="D18" i="36"/>
  <c r="D46" i="36"/>
  <c r="D82" i="36"/>
  <c r="D102" i="36"/>
  <c r="D130" i="36"/>
  <c r="D158" i="36"/>
  <c r="D178" i="36"/>
  <c r="D206" i="36"/>
  <c r="D230" i="36"/>
  <c r="D258" i="36"/>
  <c r="D286" i="36"/>
  <c r="D311" i="36"/>
  <c r="D326" i="36"/>
  <c r="D40" i="36"/>
  <c r="D214" i="36"/>
  <c r="D262" i="36"/>
  <c r="D160" i="36"/>
  <c r="D257" i="36"/>
  <c r="D215" i="36"/>
  <c r="D152" i="36"/>
  <c r="D200" i="36"/>
  <c r="D34" i="36"/>
  <c r="D62" i="36"/>
  <c r="D90" i="36"/>
  <c r="D114" i="36"/>
  <c r="D146" i="36"/>
  <c r="D198" i="36"/>
  <c r="D222" i="36"/>
  <c r="D242" i="36"/>
  <c r="D270" i="36"/>
  <c r="D314" i="36"/>
  <c r="D104" i="36"/>
  <c r="GT14" i="34" l="1"/>
  <c r="B38" i="34"/>
  <c r="B17" i="34" s="1"/>
  <c r="B19" i="34"/>
  <c r="D37" i="34"/>
  <c r="C12" i="34"/>
  <c r="DG14" i="34"/>
  <c r="DG17" i="34"/>
  <c r="GR14" i="34"/>
  <c r="GR17" i="34"/>
  <c r="DH14" i="34"/>
  <c r="DH17" i="34"/>
  <c r="GS14" i="34"/>
  <c r="GS17" i="34"/>
  <c r="FP14" i="34"/>
  <c r="EU14" i="34"/>
  <c r="DI14" i="34"/>
  <c r="FU14" i="34"/>
  <c r="ED14" i="34"/>
  <c r="EZ14" i="34"/>
  <c r="GH14" i="34"/>
  <c r="DS14" i="34"/>
  <c r="GE14" i="34"/>
  <c r="ES14" i="34"/>
  <c r="DB14" i="34"/>
  <c r="DT14" i="34"/>
  <c r="FB14" i="34"/>
  <c r="EA14" i="34"/>
  <c r="FG14" i="34"/>
  <c r="GG14" i="34"/>
  <c r="DZ14" i="34"/>
  <c r="EP14" i="34"/>
  <c r="DV14" i="34"/>
  <c r="EX14" i="34"/>
  <c r="DK14" i="34"/>
  <c r="DE14" i="34"/>
  <c r="FQ14" i="34"/>
  <c r="GF14" i="34"/>
  <c r="CZ14" i="34"/>
  <c r="ER14" i="34"/>
  <c r="CY14" i="34"/>
  <c r="EE14" i="34"/>
  <c r="FK14" i="34"/>
  <c r="GQ14" i="34"/>
  <c r="DY14" i="34"/>
  <c r="FE14" i="34"/>
  <c r="GK14" i="34"/>
  <c r="DN14" i="34"/>
  <c r="FN14" i="34"/>
  <c r="DL14" i="34"/>
  <c r="FL14" i="34"/>
  <c r="GP14" i="34"/>
  <c r="DX14" i="34"/>
  <c r="DC14" i="34"/>
  <c r="EI14" i="34"/>
  <c r="FO14" i="34"/>
  <c r="CW14" i="34"/>
  <c r="EC14" i="34"/>
  <c r="FI14" i="34"/>
  <c r="GO14" i="34"/>
  <c r="DR14" i="34"/>
  <c r="FF14" i="34"/>
  <c r="GN14" i="34"/>
  <c r="EN14" i="34"/>
  <c r="FH14" i="34"/>
  <c r="EJ14" i="34"/>
  <c r="EQ14" i="34"/>
  <c r="GM14" i="34"/>
  <c r="FA14" i="34"/>
  <c r="DJ14" i="34"/>
  <c r="FV14" i="34"/>
  <c r="EB14" i="34"/>
  <c r="EF14" i="34"/>
  <c r="FJ14" i="34"/>
  <c r="FT14" i="34"/>
  <c r="ET14" i="34"/>
  <c r="DW14" i="34"/>
  <c r="FC14" i="34"/>
  <c r="GI14" i="34"/>
  <c r="DQ14" i="34"/>
  <c r="EW14" i="34"/>
  <c r="GC14" i="34"/>
  <c r="DF14" i="34"/>
  <c r="GD14" i="34"/>
  <c r="DD14" i="34"/>
  <c r="FW14" i="34"/>
  <c r="EK14" i="34"/>
  <c r="FR14" i="34"/>
  <c r="EL14" i="34"/>
  <c r="DO14" i="34"/>
  <c r="GA14" i="34"/>
  <c r="EO14" i="34"/>
  <c r="CX14" i="34"/>
  <c r="EH14" i="34"/>
  <c r="GB14" i="34"/>
  <c r="FD14" i="34"/>
  <c r="EY14" i="34"/>
  <c r="DM14" i="34"/>
  <c r="FY14" i="34"/>
  <c r="GL14" i="34"/>
  <c r="DP14" i="34"/>
  <c r="FZ14" i="34"/>
  <c r="DU14" i="34"/>
  <c r="EV14" i="34"/>
  <c r="FX14" i="34"/>
  <c r="GJ14" i="34"/>
  <c r="EM14" i="34"/>
  <c r="FS14" i="34"/>
  <c r="DA14" i="34"/>
  <c r="EG14" i="34"/>
  <c r="FM14" i="34"/>
  <c r="B11" i="34"/>
  <c r="B14" i="34" l="1"/>
  <c r="C38" i="34"/>
  <c r="C17" i="34" s="1"/>
  <c r="C19" i="34"/>
  <c r="C11" i="34"/>
  <c r="E37" i="34"/>
  <c r="D12" i="34"/>
  <c r="D19" i="34" s="1"/>
  <c r="C14" i="34" l="1"/>
  <c r="D38" i="34"/>
  <c r="D11" i="34"/>
  <c r="F37" i="34"/>
  <c r="E12" i="34"/>
  <c r="E19" i="34" s="1"/>
  <c r="G37" i="34" l="1"/>
  <c r="F12" i="34"/>
  <c r="F19" i="34" s="1"/>
  <c r="E11" i="34"/>
  <c r="E38" i="34"/>
  <c r="D14" i="34"/>
  <c r="D17" i="34"/>
  <c r="F38" i="34" l="1"/>
  <c r="F11" i="34"/>
  <c r="H37" i="34"/>
  <c r="G12" i="34"/>
  <c r="G19" i="34" s="1"/>
  <c r="E14" i="34"/>
  <c r="E17" i="34"/>
  <c r="G38" i="34" l="1"/>
  <c r="G11" i="34"/>
  <c r="I37" i="34"/>
  <c r="H12" i="34"/>
  <c r="H19" i="34" s="1"/>
  <c r="F14" i="34"/>
  <c r="F17" i="34"/>
  <c r="G17" i="34" l="1"/>
  <c r="G14" i="34"/>
  <c r="H38" i="34"/>
  <c r="H11" i="34"/>
  <c r="J37" i="34"/>
  <c r="I12" i="34"/>
  <c r="I19" i="34" s="1"/>
  <c r="H17" i="34" l="1"/>
  <c r="H14" i="34"/>
  <c r="I38" i="34"/>
  <c r="I11" i="34"/>
  <c r="K37" i="34"/>
  <c r="J12" i="34"/>
  <c r="J19" i="34" s="1"/>
  <c r="I17" i="34" l="1"/>
  <c r="I14" i="34"/>
  <c r="J11" i="34"/>
  <c r="J38" i="34"/>
  <c r="K12" i="34"/>
  <c r="K19" i="34" s="1"/>
  <c r="L37" i="34"/>
  <c r="L12" i="34" l="1"/>
  <c r="L19" i="34" s="1"/>
  <c r="M37" i="34"/>
  <c r="K11" i="34"/>
  <c r="K38" i="34"/>
  <c r="J17" i="34"/>
  <c r="J14" i="34"/>
  <c r="K17" i="34" l="1"/>
  <c r="K14" i="34"/>
  <c r="M12" i="34"/>
  <c r="M19" i="34" s="1"/>
  <c r="N37" i="34"/>
  <c r="L38" i="34"/>
  <c r="L11" i="34"/>
  <c r="L17" i="34" l="1"/>
  <c r="L14" i="34"/>
  <c r="N12" i="34"/>
  <c r="N19" i="34" s="1"/>
  <c r="O37" i="34"/>
  <c r="M38" i="34"/>
  <c r="M11" i="34"/>
  <c r="M17" i="34" l="1"/>
  <c r="M14" i="34"/>
  <c r="O12" i="34"/>
  <c r="O19" i="34" s="1"/>
  <c r="P37" i="34"/>
  <c r="N11" i="34"/>
  <c r="N38" i="34"/>
  <c r="P12" i="34" l="1"/>
  <c r="P19" i="34" s="1"/>
  <c r="Q37" i="34"/>
  <c r="O38" i="34"/>
  <c r="O11" i="34"/>
  <c r="N14" i="34"/>
  <c r="N17" i="34"/>
  <c r="P11" i="34" l="1"/>
  <c r="P38" i="34"/>
  <c r="O14" i="34"/>
  <c r="O17" i="34"/>
  <c r="Q12" i="34"/>
  <c r="Q19" i="34" s="1"/>
  <c r="R37" i="34"/>
  <c r="Q38" i="34" l="1"/>
  <c r="Q11" i="34"/>
  <c r="R12" i="34"/>
  <c r="R19" i="34" s="1"/>
  <c r="S37" i="34"/>
  <c r="P17" i="34"/>
  <c r="P14" i="34"/>
  <c r="Q17" i="34" l="1"/>
  <c r="Q14" i="34"/>
  <c r="S12" i="34"/>
  <c r="S19" i="34" s="1"/>
  <c r="T37" i="34"/>
  <c r="R11" i="34"/>
  <c r="R38" i="34"/>
  <c r="T12" i="34" l="1"/>
  <c r="T19" i="34" s="1"/>
  <c r="U37" i="34"/>
  <c r="S11" i="34"/>
  <c r="S38" i="34"/>
  <c r="R17" i="34"/>
  <c r="R14" i="34"/>
  <c r="U12" i="34" l="1"/>
  <c r="U19" i="34" s="1"/>
  <c r="V37" i="34"/>
  <c r="S17" i="34"/>
  <c r="S14" i="34"/>
  <c r="T38" i="34"/>
  <c r="T11" i="34"/>
  <c r="V12" i="34" l="1"/>
  <c r="V19" i="34" s="1"/>
  <c r="W37" i="34"/>
  <c r="T17" i="34"/>
  <c r="T14" i="34"/>
  <c r="U11" i="34"/>
  <c r="U38" i="34"/>
  <c r="AA11" i="34"/>
  <c r="AA38" i="34"/>
  <c r="AA17" i="34" s="1"/>
  <c r="U17" i="34" l="1"/>
  <c r="U14" i="34"/>
  <c r="W12" i="34"/>
  <c r="W19" i="34" s="1"/>
  <c r="X37" i="34"/>
  <c r="V11" i="34"/>
  <c r="V38" i="34"/>
  <c r="AA14" i="34"/>
  <c r="AB11" i="34"/>
  <c r="AB38" i="34"/>
  <c r="AB17" i="34" s="1"/>
  <c r="W11" i="34" l="1"/>
  <c r="W38" i="34"/>
  <c r="V17" i="34"/>
  <c r="V14" i="34"/>
  <c r="X12" i="34"/>
  <c r="X19" i="34" s="1"/>
  <c r="Y37" i="34"/>
  <c r="AB14" i="34"/>
  <c r="AC11" i="34"/>
  <c r="AC38" i="34"/>
  <c r="AC17" i="34" s="1"/>
  <c r="Y12" i="34" l="1"/>
  <c r="Y19" i="34" s="1"/>
  <c r="Z37" i="34"/>
  <c r="Z12" i="34" s="1"/>
  <c r="Z38" i="34" s="1"/>
  <c r="W17" i="34"/>
  <c r="W14" i="34"/>
  <c r="X11" i="34"/>
  <c r="X38" i="34"/>
  <c r="AC14" i="34"/>
  <c r="AD11" i="34"/>
  <c r="AD38" i="34"/>
  <c r="AD17" i="34" s="1"/>
  <c r="X17" i="34" l="1"/>
  <c r="X14" i="34"/>
  <c r="Z19" i="34"/>
  <c r="B21" i="34" s="1"/>
  <c r="B23" i="34" s="1"/>
  <c r="AA37" i="34"/>
  <c r="AB37" i="34" s="1"/>
  <c r="AC37" i="34" s="1"/>
  <c r="AD37" i="34" s="1"/>
  <c r="AE37" i="34" s="1"/>
  <c r="AF37" i="34" s="1"/>
  <c r="AG37" i="34" s="1"/>
  <c r="Y11" i="34"/>
  <c r="Y38" i="34"/>
  <c r="AD14" i="34"/>
  <c r="AE11" i="34"/>
  <c r="AE38" i="34"/>
  <c r="AE17" i="34" s="1"/>
  <c r="Z11" i="34" l="1"/>
  <c r="Y17" i="34"/>
  <c r="Y14" i="34"/>
  <c r="AE14" i="34"/>
  <c r="AF11" i="34"/>
  <c r="AF38" i="34"/>
  <c r="AF17" i="34" s="1"/>
  <c r="AH37" i="34"/>
  <c r="Z17" i="34" l="1"/>
  <c r="Z14" i="34"/>
  <c r="AF14" i="34"/>
  <c r="AG11" i="34"/>
  <c r="AG38" i="34"/>
  <c r="AG17" i="34" s="1"/>
  <c r="AI37" i="34"/>
  <c r="AG14" i="34" l="1"/>
  <c r="AH11" i="34"/>
  <c r="AH38" i="34"/>
  <c r="AH17" i="34" s="1"/>
  <c r="AJ37" i="34"/>
  <c r="AH14" i="34" l="1"/>
  <c r="AI11" i="34"/>
  <c r="AI38" i="34"/>
  <c r="AI17" i="34" s="1"/>
  <c r="AK37" i="34"/>
  <c r="O88"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3" i="6"/>
  <c r="AI14" i="34" l="1"/>
  <c r="AJ11" i="34"/>
  <c r="AJ38" i="34"/>
  <c r="AJ17" i="34" s="1"/>
  <c r="AL37" i="34"/>
  <c r="W119" i="4"/>
  <c r="DR52" i="5"/>
  <c r="DR51" i="5"/>
  <c r="DR50" i="5"/>
  <c r="DR49" i="5"/>
  <c r="DR48" i="5"/>
  <c r="DR47" i="5"/>
  <c r="DR46" i="5"/>
  <c r="DR45" i="5"/>
  <c r="DR44" i="5"/>
  <c r="DR43" i="5"/>
  <c r="DR42" i="5"/>
  <c r="DR41" i="5"/>
  <c r="DR40" i="5"/>
  <c r="DR39" i="5"/>
  <c r="DR38" i="5"/>
  <c r="DR37" i="5"/>
  <c r="DR36" i="5"/>
  <c r="DR35" i="5"/>
  <c r="DR34" i="5"/>
  <c r="DR33" i="5"/>
  <c r="DR32" i="5"/>
  <c r="DR31" i="5"/>
  <c r="DR30" i="5"/>
  <c r="DR29" i="5"/>
  <c r="DR28" i="5"/>
  <c r="DR27" i="5"/>
  <c r="DR26" i="5"/>
  <c r="DR25" i="5"/>
  <c r="DR24" i="5"/>
  <c r="DR23" i="5"/>
  <c r="DR22" i="5"/>
  <c r="DR21" i="5"/>
  <c r="DR20" i="5"/>
  <c r="DR19" i="5"/>
  <c r="DR18" i="5"/>
  <c r="DR17" i="5"/>
  <c r="DR16" i="5"/>
  <c r="DR15" i="5"/>
  <c r="DR14" i="5"/>
  <c r="DR13" i="5"/>
  <c r="DR12" i="5"/>
  <c r="DR11" i="5"/>
  <c r="DR10" i="5"/>
  <c r="DR9" i="5"/>
  <c r="DR8" i="5"/>
  <c r="DR7" i="5"/>
  <c r="DR6" i="5"/>
  <c r="DR5" i="5"/>
  <c r="DR4" i="5"/>
  <c r="DR3" i="5"/>
  <c r="DG52" i="5"/>
  <c r="DG51" i="5"/>
  <c r="DG50" i="5"/>
  <c r="DG49" i="5"/>
  <c r="DG48" i="5"/>
  <c r="DG47" i="5"/>
  <c r="DG46" i="5"/>
  <c r="DG45" i="5"/>
  <c r="DG44" i="5"/>
  <c r="DG43" i="5"/>
  <c r="DG42" i="5"/>
  <c r="DG41" i="5"/>
  <c r="DG40" i="5"/>
  <c r="DG39" i="5"/>
  <c r="DG38" i="5"/>
  <c r="DG37" i="5"/>
  <c r="DG36" i="5"/>
  <c r="DG35" i="5"/>
  <c r="DG34" i="5"/>
  <c r="DG33" i="5"/>
  <c r="DG32" i="5"/>
  <c r="DG31" i="5"/>
  <c r="DG30" i="5"/>
  <c r="DG29" i="5"/>
  <c r="DG28" i="5"/>
  <c r="DG27" i="5"/>
  <c r="DG26" i="5"/>
  <c r="DG25" i="5"/>
  <c r="DG24" i="5"/>
  <c r="DG23" i="5"/>
  <c r="DG22" i="5"/>
  <c r="DG21" i="5"/>
  <c r="DG20" i="5"/>
  <c r="DG19" i="5"/>
  <c r="DG18" i="5"/>
  <c r="DG17" i="5"/>
  <c r="DG16" i="5"/>
  <c r="DG15" i="5"/>
  <c r="DG14" i="5"/>
  <c r="DG13" i="5"/>
  <c r="DG12" i="5"/>
  <c r="DG11" i="5"/>
  <c r="DG10" i="5"/>
  <c r="DG9" i="5"/>
  <c r="DG8" i="5"/>
  <c r="DG7" i="5"/>
  <c r="DG6" i="5"/>
  <c r="DG5" i="5"/>
  <c r="DG4" i="5"/>
  <c r="DG3" i="5"/>
  <c r="CV52" i="5"/>
  <c r="CV51" i="5"/>
  <c r="CV50" i="5"/>
  <c r="CV49" i="5"/>
  <c r="CV48" i="5"/>
  <c r="CV47" i="5"/>
  <c r="CV46" i="5"/>
  <c r="CV45" i="5"/>
  <c r="CV44" i="5"/>
  <c r="CV43" i="5"/>
  <c r="CV42" i="5"/>
  <c r="CV41" i="5"/>
  <c r="CV40" i="5"/>
  <c r="CV39" i="5"/>
  <c r="CV38" i="5"/>
  <c r="CV37" i="5"/>
  <c r="CV36" i="5"/>
  <c r="CV35" i="5"/>
  <c r="CV34" i="5"/>
  <c r="CV33" i="5"/>
  <c r="CV32" i="5"/>
  <c r="CV31" i="5"/>
  <c r="CV30" i="5"/>
  <c r="CV29" i="5"/>
  <c r="CV28" i="5"/>
  <c r="CV27" i="5"/>
  <c r="CV26" i="5"/>
  <c r="CV25" i="5"/>
  <c r="CV24" i="5"/>
  <c r="CV23" i="5"/>
  <c r="CV22" i="5"/>
  <c r="CV21" i="5"/>
  <c r="CV20" i="5"/>
  <c r="CV19" i="5"/>
  <c r="CV18" i="5"/>
  <c r="CV17" i="5"/>
  <c r="CV16" i="5"/>
  <c r="CV15" i="5"/>
  <c r="CV14" i="5"/>
  <c r="CV13" i="5"/>
  <c r="CV12" i="5"/>
  <c r="CV11" i="5"/>
  <c r="CV10" i="5"/>
  <c r="CV9" i="5"/>
  <c r="CV8" i="5"/>
  <c r="CV7" i="5"/>
  <c r="CV6" i="5"/>
  <c r="CV5" i="5"/>
  <c r="CV4" i="5"/>
  <c r="CV3" i="5"/>
  <c r="CK52" i="5"/>
  <c r="CK51" i="5"/>
  <c r="CK50" i="5"/>
  <c r="CK49" i="5"/>
  <c r="CK48" i="5"/>
  <c r="CK47" i="5"/>
  <c r="CK46" i="5"/>
  <c r="CK45" i="5"/>
  <c r="CK44" i="5"/>
  <c r="CK43" i="5"/>
  <c r="CK42" i="5"/>
  <c r="CK41" i="5"/>
  <c r="CK40" i="5"/>
  <c r="CK39" i="5"/>
  <c r="CK38" i="5"/>
  <c r="CK37" i="5"/>
  <c r="CK36" i="5"/>
  <c r="CK35" i="5"/>
  <c r="CK34" i="5"/>
  <c r="CK33" i="5"/>
  <c r="CK32" i="5"/>
  <c r="CK31" i="5"/>
  <c r="CK30" i="5"/>
  <c r="CK29" i="5"/>
  <c r="CK28" i="5"/>
  <c r="CK27" i="5"/>
  <c r="CK26" i="5"/>
  <c r="CK25" i="5"/>
  <c r="CK24" i="5"/>
  <c r="CK23" i="5"/>
  <c r="CK22" i="5"/>
  <c r="CK21" i="5"/>
  <c r="CK20" i="5"/>
  <c r="CK19" i="5"/>
  <c r="CK18" i="5"/>
  <c r="CK17" i="5"/>
  <c r="CK16" i="5"/>
  <c r="CK15" i="5"/>
  <c r="CK14" i="5"/>
  <c r="CK13" i="5"/>
  <c r="CK12" i="5"/>
  <c r="CK11" i="5"/>
  <c r="CK10" i="5"/>
  <c r="CK9" i="5"/>
  <c r="CK8" i="5"/>
  <c r="CK7" i="5"/>
  <c r="CK6" i="5"/>
  <c r="CK5" i="5"/>
  <c r="CK4" i="5"/>
  <c r="CK3" i="5"/>
  <c r="BZ52" i="5"/>
  <c r="BZ51" i="5"/>
  <c r="BZ50" i="5"/>
  <c r="BZ49" i="5"/>
  <c r="BZ48" i="5"/>
  <c r="BZ47" i="5"/>
  <c r="BZ46" i="5"/>
  <c r="BZ45" i="5"/>
  <c r="BZ44" i="5"/>
  <c r="BZ43" i="5"/>
  <c r="BZ42" i="5"/>
  <c r="BZ41" i="5"/>
  <c r="BZ40" i="5"/>
  <c r="BZ39" i="5"/>
  <c r="BZ38" i="5"/>
  <c r="BZ37" i="5"/>
  <c r="BZ36" i="5"/>
  <c r="BZ35" i="5"/>
  <c r="BZ34" i="5"/>
  <c r="BZ33" i="5"/>
  <c r="BZ32" i="5"/>
  <c r="BZ31" i="5"/>
  <c r="BZ30" i="5"/>
  <c r="BZ29" i="5"/>
  <c r="BZ28" i="5"/>
  <c r="BZ27" i="5"/>
  <c r="BZ26" i="5"/>
  <c r="BZ25" i="5"/>
  <c r="BZ24" i="5"/>
  <c r="BZ23" i="5"/>
  <c r="BZ22" i="5"/>
  <c r="BZ21" i="5"/>
  <c r="BZ20" i="5"/>
  <c r="BZ19" i="5"/>
  <c r="BZ18" i="5"/>
  <c r="BZ17" i="5"/>
  <c r="BZ16" i="5"/>
  <c r="BZ15" i="5"/>
  <c r="BZ14" i="5"/>
  <c r="BZ13" i="5"/>
  <c r="BZ12" i="5"/>
  <c r="BZ11" i="5"/>
  <c r="BZ10" i="5"/>
  <c r="BZ9" i="5"/>
  <c r="BZ8" i="5"/>
  <c r="BZ7" i="5"/>
  <c r="BZ6" i="5"/>
  <c r="BZ5" i="5"/>
  <c r="BZ4" i="5"/>
  <c r="BZ3" i="5"/>
  <c r="BO52" i="5"/>
  <c r="BO51" i="5"/>
  <c r="BO50" i="5"/>
  <c r="BO49" i="5"/>
  <c r="BO48" i="5"/>
  <c r="BO47" i="5"/>
  <c r="BO46" i="5"/>
  <c r="BO45" i="5"/>
  <c r="BO44" i="5"/>
  <c r="BO43" i="5"/>
  <c r="BO42" i="5"/>
  <c r="BO41" i="5"/>
  <c r="BO40" i="5"/>
  <c r="BO39" i="5"/>
  <c r="BO38" i="5"/>
  <c r="BO37" i="5"/>
  <c r="BO36" i="5"/>
  <c r="BO35" i="5"/>
  <c r="BO34" i="5"/>
  <c r="BO33" i="5"/>
  <c r="BO32" i="5"/>
  <c r="BO31" i="5"/>
  <c r="BO30" i="5"/>
  <c r="BO29" i="5"/>
  <c r="BO28" i="5"/>
  <c r="BO27" i="5"/>
  <c r="BO26" i="5"/>
  <c r="BO25" i="5"/>
  <c r="BO24" i="5"/>
  <c r="BO23" i="5"/>
  <c r="BO22" i="5"/>
  <c r="BO21" i="5"/>
  <c r="BO20" i="5"/>
  <c r="BO19" i="5"/>
  <c r="BO18" i="5"/>
  <c r="BO17" i="5"/>
  <c r="BO16" i="5"/>
  <c r="BO15" i="5"/>
  <c r="BO14" i="5"/>
  <c r="BO13" i="5"/>
  <c r="BO12" i="5"/>
  <c r="BO11" i="5"/>
  <c r="BO10" i="5"/>
  <c r="BO9" i="5"/>
  <c r="BO8" i="5"/>
  <c r="BO7" i="5"/>
  <c r="BO6" i="5"/>
  <c r="BO5" i="5"/>
  <c r="BO4" i="5"/>
  <c r="BO3" i="5"/>
  <c r="BD52" i="5"/>
  <c r="BD51" i="5"/>
  <c r="BD50" i="5"/>
  <c r="BD49" i="5"/>
  <c r="BD48" i="5"/>
  <c r="BD47" i="5"/>
  <c r="BD46" i="5"/>
  <c r="BD45" i="5"/>
  <c r="BD44" i="5"/>
  <c r="BD43" i="5"/>
  <c r="BD42" i="5"/>
  <c r="BD41" i="5"/>
  <c r="BD40" i="5"/>
  <c r="BD39" i="5"/>
  <c r="BD38" i="5"/>
  <c r="BD37" i="5"/>
  <c r="BD36" i="5"/>
  <c r="BD35" i="5"/>
  <c r="BD34" i="5"/>
  <c r="BD33" i="5"/>
  <c r="BD32" i="5"/>
  <c r="BD31" i="5"/>
  <c r="BD30" i="5"/>
  <c r="BD29" i="5"/>
  <c r="BD28" i="5"/>
  <c r="BD27" i="5"/>
  <c r="BD26" i="5"/>
  <c r="BD25" i="5"/>
  <c r="BD24" i="5"/>
  <c r="BD23" i="5"/>
  <c r="BD22" i="5"/>
  <c r="BD21" i="5"/>
  <c r="BD20" i="5"/>
  <c r="BD19" i="5"/>
  <c r="BD18" i="5"/>
  <c r="BD17" i="5"/>
  <c r="BD16" i="5"/>
  <c r="BD15" i="5"/>
  <c r="BD14" i="5"/>
  <c r="BD13" i="5"/>
  <c r="BD12" i="5"/>
  <c r="BD11" i="5"/>
  <c r="BD10" i="5"/>
  <c r="BD9" i="5"/>
  <c r="BD8" i="5"/>
  <c r="BD7" i="5"/>
  <c r="BD6" i="5"/>
  <c r="BD5" i="5"/>
  <c r="BD4" i="5"/>
  <c r="BD3" i="5"/>
  <c r="AS52" i="5"/>
  <c r="AS51" i="5"/>
  <c r="AS50" i="5"/>
  <c r="AS49" i="5"/>
  <c r="AS48" i="5"/>
  <c r="AS47" i="5"/>
  <c r="AS46" i="5"/>
  <c r="AS45" i="5"/>
  <c r="AS44" i="5"/>
  <c r="AS43" i="5"/>
  <c r="AS42" i="5"/>
  <c r="AS41" i="5"/>
  <c r="AS40" i="5"/>
  <c r="AS39" i="5"/>
  <c r="AS38" i="5"/>
  <c r="AS37" i="5"/>
  <c r="AS36" i="5"/>
  <c r="AS35" i="5"/>
  <c r="AS34" i="5"/>
  <c r="AS33" i="5"/>
  <c r="AS32" i="5"/>
  <c r="AS31" i="5"/>
  <c r="AS30" i="5"/>
  <c r="AS29" i="5"/>
  <c r="AS28" i="5"/>
  <c r="AS27" i="5"/>
  <c r="AS26" i="5"/>
  <c r="AS25" i="5"/>
  <c r="AS24" i="5"/>
  <c r="AS23" i="5"/>
  <c r="AS22" i="5"/>
  <c r="AS21" i="5"/>
  <c r="AS20" i="5"/>
  <c r="AS19" i="5"/>
  <c r="AS18" i="5"/>
  <c r="AS17" i="5"/>
  <c r="AS16" i="5"/>
  <c r="AS15" i="5"/>
  <c r="AS14" i="5"/>
  <c r="AS13" i="5"/>
  <c r="AS12" i="5"/>
  <c r="AS11" i="5"/>
  <c r="AS10" i="5"/>
  <c r="AS9" i="5"/>
  <c r="AS8" i="5"/>
  <c r="AS7" i="5"/>
  <c r="AS6" i="5"/>
  <c r="AS5" i="5"/>
  <c r="AS4" i="5"/>
  <c r="AS3" i="5"/>
  <c r="AH52" i="5"/>
  <c r="AH51" i="5"/>
  <c r="AH50" i="5"/>
  <c r="AH49" i="5"/>
  <c r="AH48" i="5"/>
  <c r="AH47" i="5"/>
  <c r="AH46" i="5"/>
  <c r="AH45" i="5"/>
  <c r="AH44" i="5"/>
  <c r="AH43" i="5"/>
  <c r="AH42" i="5"/>
  <c r="AH41" i="5"/>
  <c r="AH40" i="5"/>
  <c r="AH39" i="5"/>
  <c r="AH38" i="5"/>
  <c r="AH37" i="5"/>
  <c r="AH36" i="5"/>
  <c r="AH35" i="5"/>
  <c r="AH34" i="5"/>
  <c r="AH33" i="5"/>
  <c r="AH32" i="5"/>
  <c r="AH31" i="5"/>
  <c r="AH30" i="5"/>
  <c r="AH29" i="5"/>
  <c r="AH28" i="5"/>
  <c r="AH27" i="5"/>
  <c r="AH26" i="5"/>
  <c r="AH25" i="5"/>
  <c r="AH24" i="5"/>
  <c r="AH23" i="5"/>
  <c r="AH22" i="5"/>
  <c r="AH21" i="5"/>
  <c r="AH20" i="5"/>
  <c r="AH19" i="5"/>
  <c r="AH18" i="5"/>
  <c r="AH17" i="5"/>
  <c r="AH16" i="5"/>
  <c r="AH15" i="5"/>
  <c r="AH14" i="5"/>
  <c r="AH13" i="5"/>
  <c r="AH12" i="5"/>
  <c r="AH11" i="5"/>
  <c r="AH10" i="5"/>
  <c r="AH9" i="5"/>
  <c r="AH8" i="5"/>
  <c r="AH7" i="5"/>
  <c r="AH6" i="5"/>
  <c r="AH5" i="5"/>
  <c r="AH4" i="5"/>
  <c r="AH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W3" i="5"/>
  <c r="X47" i="4" s="1"/>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7" i="5"/>
  <c r="L6" i="5"/>
  <c r="L5" i="5"/>
  <c r="L4" i="5"/>
  <c r="L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3" i="5"/>
  <c r="V93" i="4" s="1"/>
  <c r="C138" i="4"/>
  <c r="C91" i="4"/>
  <c r="C40" i="4"/>
  <c r="C72" i="4"/>
  <c r="C66" i="4"/>
  <c r="C16" i="4"/>
  <c r="C60" i="4"/>
  <c r="C75" i="4"/>
  <c r="C68" i="4"/>
  <c r="C11" i="4"/>
  <c r="C76" i="4"/>
  <c r="C87" i="4"/>
  <c r="C79" i="4"/>
  <c r="C73" i="4"/>
  <c r="C42" i="4"/>
  <c r="C39" i="4"/>
  <c r="C81" i="4"/>
  <c r="C43" i="4"/>
  <c r="C85" i="4"/>
  <c r="C62" i="4"/>
  <c r="C57" i="4"/>
  <c r="C47" i="4"/>
  <c r="C78" i="4"/>
  <c r="C51" i="4"/>
  <c r="C132" i="4"/>
  <c r="C82" i="4"/>
  <c r="C31" i="4"/>
  <c r="C20" i="4"/>
  <c r="C100" i="4"/>
  <c r="C18" i="4"/>
  <c r="C69" i="4"/>
  <c r="C127" i="4"/>
  <c r="C58" i="4"/>
  <c r="C32" i="4"/>
  <c r="C36" i="4"/>
  <c r="C98" i="4"/>
  <c r="C8" i="4"/>
  <c r="C19" i="4"/>
  <c r="C83" i="4"/>
  <c r="C90" i="4"/>
  <c r="C37" i="4"/>
  <c r="C61" i="4"/>
  <c r="C86" i="4"/>
  <c r="C6" i="4"/>
  <c r="C129" i="4"/>
  <c r="C25" i="4"/>
  <c r="C63" i="4"/>
  <c r="C27" i="4"/>
  <c r="C17" i="4"/>
  <c r="C24" i="4"/>
  <c r="C50" i="4"/>
  <c r="C38" i="4"/>
  <c r="C88" i="4"/>
  <c r="C49" i="4"/>
  <c r="C65" i="4"/>
  <c r="C80" i="4"/>
  <c r="C117" i="4"/>
  <c r="C41" i="4"/>
  <c r="C71" i="4"/>
  <c r="C15" i="4"/>
  <c r="C46" i="4"/>
  <c r="C28" i="4"/>
  <c r="C67" i="4"/>
  <c r="C14" i="4"/>
  <c r="C59" i="4"/>
  <c r="C128" i="4"/>
  <c r="C55" i="4"/>
  <c r="C84" i="4"/>
  <c r="C110" i="4"/>
  <c r="C48" i="4"/>
  <c r="C95" i="4"/>
  <c r="C77" i="4"/>
  <c r="C122" i="4"/>
  <c r="C3" i="4"/>
  <c r="C99" i="4"/>
  <c r="C70" i="4"/>
  <c r="C130" i="4"/>
  <c r="C9" i="4"/>
  <c r="C120" i="4"/>
  <c r="C12" i="4"/>
  <c r="C54" i="4"/>
  <c r="C124" i="4"/>
  <c r="C23" i="4"/>
  <c r="C53" i="4"/>
  <c r="C114" i="4"/>
  <c r="C133" i="4"/>
  <c r="C92" i="4"/>
  <c r="C102" i="4"/>
  <c r="C13" i="4"/>
  <c r="C21" i="4"/>
  <c r="C30" i="4"/>
  <c r="C101" i="4"/>
  <c r="C34" i="4"/>
  <c r="C26" i="4"/>
  <c r="C118" i="4"/>
  <c r="C123" i="4"/>
  <c r="C109" i="4"/>
  <c r="C94" i="4"/>
  <c r="C64" i="4"/>
  <c r="C105" i="4"/>
  <c r="C121" i="4"/>
  <c r="C45" i="4"/>
  <c r="C7" i="4"/>
  <c r="C135" i="4"/>
  <c r="C139" i="4"/>
  <c r="C137" i="4"/>
  <c r="C4" i="4"/>
  <c r="C131" i="4"/>
  <c r="C103" i="4"/>
  <c r="C106" i="4"/>
  <c r="C111" i="4"/>
  <c r="C112" i="4"/>
  <c r="C125" i="4"/>
  <c r="C74" i="4"/>
  <c r="C56" i="4"/>
  <c r="C115" i="4"/>
  <c r="C119" i="4"/>
  <c r="C33" i="4"/>
  <c r="C107" i="4"/>
  <c r="C136" i="4"/>
  <c r="C52" i="4"/>
  <c r="C44" i="4"/>
  <c r="C97" i="4"/>
  <c r="C108" i="4"/>
  <c r="C113" i="4"/>
  <c r="C126" i="4"/>
  <c r="C10" i="4"/>
  <c r="C93" i="4"/>
  <c r="C96" i="4"/>
  <c r="C116" i="4"/>
  <c r="C140" i="4"/>
  <c r="C35" i="4"/>
  <c r="C104" i="4"/>
  <c r="C5" i="4"/>
  <c r="C29" i="4"/>
  <c r="C134" i="4"/>
  <c r="G73" i="4"/>
  <c r="G91" i="4"/>
  <c r="G40" i="4"/>
  <c r="G72" i="4"/>
  <c r="G66" i="4"/>
  <c r="G16" i="4"/>
  <c r="G60" i="4"/>
  <c r="G75" i="4"/>
  <c r="G68" i="4"/>
  <c r="G11" i="4"/>
  <c r="G76" i="4"/>
  <c r="G87" i="4"/>
  <c r="G79" i="4"/>
  <c r="G42" i="4"/>
  <c r="G39" i="4"/>
  <c r="G81" i="4"/>
  <c r="G43" i="4"/>
  <c r="G85" i="4"/>
  <c r="G62" i="4"/>
  <c r="G57" i="4"/>
  <c r="G47" i="4"/>
  <c r="G78" i="4"/>
  <c r="G51" i="4"/>
  <c r="G132" i="4"/>
  <c r="G82" i="4"/>
  <c r="G31" i="4"/>
  <c r="G20" i="4"/>
  <c r="G100" i="4"/>
  <c r="G18" i="4"/>
  <c r="G69" i="4"/>
  <c r="G127" i="4"/>
  <c r="G58" i="4"/>
  <c r="G32" i="4"/>
  <c r="G36" i="4"/>
  <c r="G98" i="4"/>
  <c r="G8" i="4"/>
  <c r="G19" i="4"/>
  <c r="G83" i="4"/>
  <c r="G90" i="4"/>
  <c r="G37" i="4"/>
  <c r="G61" i="4"/>
  <c r="G86" i="4"/>
  <c r="G6" i="4"/>
  <c r="G129" i="4"/>
  <c r="G25" i="4"/>
  <c r="G63" i="4"/>
  <c r="G27" i="4"/>
  <c r="G17" i="4"/>
  <c r="G24" i="4"/>
  <c r="G50" i="4"/>
  <c r="G38" i="4"/>
  <c r="G88" i="4"/>
  <c r="G49" i="4"/>
  <c r="G65" i="4"/>
  <c r="G80" i="4"/>
  <c r="G117" i="4"/>
  <c r="G41" i="4"/>
  <c r="G71" i="4"/>
  <c r="G15" i="4"/>
  <c r="G46" i="4"/>
  <c r="G28" i="4"/>
  <c r="G67" i="4"/>
  <c r="G14" i="4"/>
  <c r="G59" i="4"/>
  <c r="G128" i="4"/>
  <c r="G55" i="4"/>
  <c r="G84" i="4"/>
  <c r="G110" i="4"/>
  <c r="G48" i="4"/>
  <c r="G95" i="4"/>
  <c r="G77" i="4"/>
  <c r="G122" i="4"/>
  <c r="G3" i="4"/>
  <c r="G99" i="4"/>
  <c r="G70" i="4"/>
  <c r="G130" i="4"/>
  <c r="G9" i="4"/>
  <c r="G120" i="4"/>
  <c r="G12" i="4"/>
  <c r="G54" i="4"/>
  <c r="G124" i="4"/>
  <c r="G23" i="4"/>
  <c r="G53" i="4"/>
  <c r="G114" i="4"/>
  <c r="G133" i="4"/>
  <c r="G92" i="4"/>
  <c r="G102" i="4"/>
  <c r="G13" i="4"/>
  <c r="G21" i="4"/>
  <c r="G30" i="4"/>
  <c r="G101" i="4"/>
  <c r="G34" i="4"/>
  <c r="G26" i="4"/>
  <c r="G118" i="4"/>
  <c r="G123" i="4"/>
  <c r="G109" i="4"/>
  <c r="G94" i="4"/>
  <c r="G64" i="4"/>
  <c r="G105" i="4"/>
  <c r="G121" i="4"/>
  <c r="G45" i="4"/>
  <c r="G7" i="4"/>
  <c r="G135" i="4"/>
  <c r="G139" i="4"/>
  <c r="G137" i="4"/>
  <c r="G4" i="4"/>
  <c r="G131" i="4"/>
  <c r="G103" i="4"/>
  <c r="G106" i="4"/>
  <c r="G111" i="4"/>
  <c r="G112" i="4"/>
  <c r="G125" i="4"/>
  <c r="G74" i="4"/>
  <c r="G56" i="4"/>
  <c r="G115" i="4"/>
  <c r="G119" i="4"/>
  <c r="G33" i="4"/>
  <c r="G107" i="4"/>
  <c r="G136" i="4"/>
  <c r="G52" i="4"/>
  <c r="G44" i="4"/>
  <c r="G138" i="4"/>
  <c r="G97" i="4"/>
  <c r="G108" i="4"/>
  <c r="G113" i="4"/>
  <c r="G126" i="4"/>
  <c r="G10" i="4"/>
  <c r="G93" i="4"/>
  <c r="G96" i="4"/>
  <c r="G116" i="4"/>
  <c r="G140" i="4"/>
  <c r="G35" i="4"/>
  <c r="G104" i="4"/>
  <c r="G5" i="4"/>
  <c r="G29" i="4"/>
  <c r="G22" i="4"/>
  <c r="G134" i="4"/>
  <c r="F118" i="3"/>
  <c r="F120" i="3"/>
  <c r="H2" i="3"/>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 i="3"/>
  <c r="AJ14" i="34" l="1"/>
  <c r="AK11" i="34"/>
  <c r="AK38" i="34"/>
  <c r="AK17" i="34" s="1"/>
  <c r="AM37" i="34"/>
  <c r="W93" i="4"/>
  <c r="W95" i="4"/>
  <c r="W34" i="4"/>
  <c r="W36" i="4"/>
  <c r="W47" i="4"/>
  <c r="W67" i="4"/>
  <c r="W68" i="4"/>
  <c r="W92" i="4"/>
  <c r="W5" i="4"/>
  <c r="W96" i="4"/>
  <c r="W35" i="4"/>
  <c r="W98" i="4"/>
  <c r="W7" i="4"/>
  <c r="W8" i="4"/>
  <c r="W10" i="4"/>
  <c r="W50" i="4"/>
  <c r="W102" i="4"/>
  <c r="Y3" i="4"/>
  <c r="Y94" i="4"/>
  <c r="Y135" i="4"/>
  <c r="Y65" i="4"/>
  <c r="Y6" i="4"/>
  <c r="Y99" i="4"/>
  <c r="Y100" i="4"/>
  <c r="Y44" i="4"/>
  <c r="Y101" i="4"/>
  <c r="Y11" i="4"/>
  <c r="Y104" i="4"/>
  <c r="Y106" i="4"/>
  <c r="Y108" i="4"/>
  <c r="Y53" i="4"/>
  <c r="Y54" i="4"/>
  <c r="Y72" i="4"/>
  <c r="Y128" i="4"/>
  <c r="Y129" i="4"/>
  <c r="Y130" i="4"/>
  <c r="Y17" i="4"/>
  <c r="Y19" i="4"/>
  <c r="Y41" i="4"/>
  <c r="Y79" i="4"/>
  <c r="Y115" i="4"/>
  <c r="Y26" i="4"/>
  <c r="Y82" i="4"/>
  <c r="Y83" i="4"/>
  <c r="Y59" i="4"/>
  <c r="Y122" i="4"/>
  <c r="Y84" i="4"/>
  <c r="Y125" i="4"/>
  <c r="Y30" i="4"/>
  <c r="Y31" i="4"/>
  <c r="Y62" i="4"/>
  <c r="Y63" i="4"/>
  <c r="Y92" i="4"/>
  <c r="Y5" i="4"/>
  <c r="Y96" i="4"/>
  <c r="Y35" i="4"/>
  <c r="Y98" i="4"/>
  <c r="Y7" i="4"/>
  <c r="Y8" i="4"/>
  <c r="Y10" i="4"/>
  <c r="Y50" i="4"/>
  <c r="Y102" i="4"/>
  <c r="Y105" i="4"/>
  <c r="Y45" i="4"/>
  <c r="Y109" i="4"/>
  <c r="Y40" i="4"/>
  <c r="Y13" i="4"/>
  <c r="Y73" i="4"/>
  <c r="Y113" i="4"/>
  <c r="Y14" i="4"/>
  <c r="Y15" i="4"/>
  <c r="Y77" i="4"/>
  <c r="Y56" i="4"/>
  <c r="Y78" i="4"/>
  <c r="Y42" i="4"/>
  <c r="Y138" i="4"/>
  <c r="Y80" i="4"/>
  <c r="Y57" i="4"/>
  <c r="Y117" i="4"/>
  <c r="Y119" i="4"/>
  <c r="Y60" i="4"/>
  <c r="Y123" i="4"/>
  <c r="Y126" i="4"/>
  <c r="Y87" i="4"/>
  <c r="Y32" i="4"/>
  <c r="Y91" i="4"/>
  <c r="Y4" i="4"/>
  <c r="Y46" i="4"/>
  <c r="Y64" i="4"/>
  <c r="Y97" i="4"/>
  <c r="Y66" i="4"/>
  <c r="Y48" i="4"/>
  <c r="Y9" i="4"/>
  <c r="Y49" i="4"/>
  <c r="Y70" i="4"/>
  <c r="Y103" i="4"/>
  <c r="Y127" i="4"/>
  <c r="Y12" i="4"/>
  <c r="Y52" i="4"/>
  <c r="Y71" i="4"/>
  <c r="Y136" i="4"/>
  <c r="Y111" i="4"/>
  <c r="Y55" i="4"/>
  <c r="Y27" i="4"/>
  <c r="Y16" i="4"/>
  <c r="Y18" i="4"/>
  <c r="Y20" i="4"/>
  <c r="Y22" i="4"/>
  <c r="Y24" i="4"/>
  <c r="Y139" i="4"/>
  <c r="Y81" i="4"/>
  <c r="Y116" i="4"/>
  <c r="Y140" i="4"/>
  <c r="Y120" i="4"/>
  <c r="Y28" i="4"/>
  <c r="Y124" i="4"/>
  <c r="Y132" i="4"/>
  <c r="Y88" i="4"/>
  <c r="Y133" i="4"/>
  <c r="Y134" i="4"/>
  <c r="Y93" i="4"/>
  <c r="Y95" i="4"/>
  <c r="Y34" i="4"/>
  <c r="Y36" i="4"/>
  <c r="Y47" i="4"/>
  <c r="Y67" i="4"/>
  <c r="Y68" i="4"/>
  <c r="Y69" i="4"/>
  <c r="Y37" i="4"/>
  <c r="Y38" i="4"/>
  <c r="Y51" i="4"/>
  <c r="Y107" i="4"/>
  <c r="Y39" i="4"/>
  <c r="Y110" i="4"/>
  <c r="Y137" i="4"/>
  <c r="Y112" i="4"/>
  <c r="Y74" i="4"/>
  <c r="Y75" i="4"/>
  <c r="Y76" i="4"/>
  <c r="Y114" i="4"/>
  <c r="Y21" i="4"/>
  <c r="Y23" i="4"/>
  <c r="Y25" i="4"/>
  <c r="Y131" i="4"/>
  <c r="Y43" i="4"/>
  <c r="Y58" i="4"/>
  <c r="Y118" i="4"/>
  <c r="Y121" i="4"/>
  <c r="Y29" i="4"/>
  <c r="Y85" i="4"/>
  <c r="Y86" i="4"/>
  <c r="Y90" i="4"/>
  <c r="Y61" i="4"/>
  <c r="Y33" i="4"/>
  <c r="AA4" i="4"/>
  <c r="AA46" i="4"/>
  <c r="AA64" i="4"/>
  <c r="AA97" i="4"/>
  <c r="AA66" i="4"/>
  <c r="AA48" i="4"/>
  <c r="AA93" i="4"/>
  <c r="AA95" i="4"/>
  <c r="AA34" i="4"/>
  <c r="AA36" i="4"/>
  <c r="AA47" i="4"/>
  <c r="AA67" i="4"/>
  <c r="AA68" i="4"/>
  <c r="AA69" i="4"/>
  <c r="AA37" i="4"/>
  <c r="AA38" i="4"/>
  <c r="AA51" i="4"/>
  <c r="AA107" i="4"/>
  <c r="AA39" i="4"/>
  <c r="AA110" i="4"/>
  <c r="AA137" i="4"/>
  <c r="AA112" i="4"/>
  <c r="AA74" i="4"/>
  <c r="AA75" i="4"/>
  <c r="AA3" i="4"/>
  <c r="AA94" i="4"/>
  <c r="AA135" i="4"/>
  <c r="AA65" i="4"/>
  <c r="AA6" i="4"/>
  <c r="AA99" i="4"/>
  <c r="AA100" i="4"/>
  <c r="AA44" i="4"/>
  <c r="AA101" i="4"/>
  <c r="AA11" i="4"/>
  <c r="AA104" i="4"/>
  <c r="AA92" i="4"/>
  <c r="AA5" i="4"/>
  <c r="AA96" i="4"/>
  <c r="AA35" i="4"/>
  <c r="AA98" i="4"/>
  <c r="AA7" i="4"/>
  <c r="AA8" i="4"/>
  <c r="AA10" i="4"/>
  <c r="AA50" i="4"/>
  <c r="AA102" i="4"/>
  <c r="AA105" i="4"/>
  <c r="AA45" i="4"/>
  <c r="AA109" i="4"/>
  <c r="AA40" i="4"/>
  <c r="AA13" i="4"/>
  <c r="AA73" i="4"/>
  <c r="AA113" i="4"/>
  <c r="AA14" i="4"/>
  <c r="AA15" i="4"/>
  <c r="AA77" i="4"/>
  <c r="AA56" i="4"/>
  <c r="AA78" i="4"/>
  <c r="AA42" i="4"/>
  <c r="AA138" i="4"/>
  <c r="AA80" i="4"/>
  <c r="AA57" i="4"/>
  <c r="AA117" i="4"/>
  <c r="AA119" i="4"/>
  <c r="AA60" i="4"/>
  <c r="AA123" i="4"/>
  <c r="AA126" i="4"/>
  <c r="AA87" i="4"/>
  <c r="AA32" i="4"/>
  <c r="AA91" i="4"/>
  <c r="AA9" i="4"/>
  <c r="AA127" i="4"/>
  <c r="AA52" i="4"/>
  <c r="AA136" i="4"/>
  <c r="AA55" i="4"/>
  <c r="AA16" i="4"/>
  <c r="AA114" i="4"/>
  <c r="AA41" i="4"/>
  <c r="AA24" i="4"/>
  <c r="AA131" i="4"/>
  <c r="AA82" i="4"/>
  <c r="AA140" i="4"/>
  <c r="AA121" i="4"/>
  <c r="AA84" i="4"/>
  <c r="AA132" i="4"/>
  <c r="AA90" i="4"/>
  <c r="AA62" i="4"/>
  <c r="AA49" i="4"/>
  <c r="AA106" i="4"/>
  <c r="AA53" i="4"/>
  <c r="AA72" i="4"/>
  <c r="AA129" i="4"/>
  <c r="AA76" i="4"/>
  <c r="AA19" i="4"/>
  <c r="AA22" i="4"/>
  <c r="AA25" i="4"/>
  <c r="AA26" i="4"/>
  <c r="AA116" i="4"/>
  <c r="AA118" i="4"/>
  <c r="AA122" i="4"/>
  <c r="AA124" i="4"/>
  <c r="AA86" i="4"/>
  <c r="AA31" i="4"/>
  <c r="AA134" i="4"/>
  <c r="AA70" i="4"/>
  <c r="AA12" i="4"/>
  <c r="AA71" i="4"/>
  <c r="AA111" i="4"/>
  <c r="AA27" i="4"/>
  <c r="AA17" i="4"/>
  <c r="AA20" i="4"/>
  <c r="AA23" i="4"/>
  <c r="AA115" i="4"/>
  <c r="AA81" i="4"/>
  <c r="AA58" i="4"/>
  <c r="AA59" i="4"/>
  <c r="AA28" i="4"/>
  <c r="AA85" i="4"/>
  <c r="AA30" i="4"/>
  <c r="AA133" i="4"/>
  <c r="AA33" i="4"/>
  <c r="AA103" i="4"/>
  <c r="AA108" i="4"/>
  <c r="AA54" i="4"/>
  <c r="AA128" i="4"/>
  <c r="AA130" i="4"/>
  <c r="AA18" i="4"/>
  <c r="AA21" i="4"/>
  <c r="AA79" i="4"/>
  <c r="AA139" i="4"/>
  <c r="AA43" i="4"/>
  <c r="AA83" i="4"/>
  <c r="AA120" i="4"/>
  <c r="AA29" i="4"/>
  <c r="AA125" i="4"/>
  <c r="AA88" i="4"/>
  <c r="AA61" i="4"/>
  <c r="AA63" i="4"/>
  <c r="AC93" i="4"/>
  <c r="AC95" i="4"/>
  <c r="AC34" i="4"/>
  <c r="AC36" i="4"/>
  <c r="AC47" i="4"/>
  <c r="AC67" i="4"/>
  <c r="AC68" i="4"/>
  <c r="AC69" i="4"/>
  <c r="AC37" i="4"/>
  <c r="AC38" i="4"/>
  <c r="AC51" i="4"/>
  <c r="AC107" i="4"/>
  <c r="AC39" i="4"/>
  <c r="AC110" i="4"/>
  <c r="AC137" i="4"/>
  <c r="AC112" i="4"/>
  <c r="AC3" i="4"/>
  <c r="AC5" i="4"/>
  <c r="AC64" i="4"/>
  <c r="AC6" i="4"/>
  <c r="AC7" i="4"/>
  <c r="AC9" i="4"/>
  <c r="AC101" i="4"/>
  <c r="AC102" i="4"/>
  <c r="AC127" i="4"/>
  <c r="AC108" i="4"/>
  <c r="AC40" i="4"/>
  <c r="AC136" i="4"/>
  <c r="AC128" i="4"/>
  <c r="AC129" i="4"/>
  <c r="AC130" i="4"/>
  <c r="AC17" i="4"/>
  <c r="AC19" i="4"/>
  <c r="AC41" i="4"/>
  <c r="AC79" i="4"/>
  <c r="AC115" i="4"/>
  <c r="AC26" i="4"/>
  <c r="AC82" i="4"/>
  <c r="AC83" i="4"/>
  <c r="AC59" i="4"/>
  <c r="AC122" i="4"/>
  <c r="AC84" i="4"/>
  <c r="AC125" i="4"/>
  <c r="AC30" i="4"/>
  <c r="AC31" i="4"/>
  <c r="AC62" i="4"/>
  <c r="AC63" i="4"/>
  <c r="AC92" i="4"/>
  <c r="AC46" i="4"/>
  <c r="AC65" i="4"/>
  <c r="AC98" i="4"/>
  <c r="AC48" i="4"/>
  <c r="AC44" i="4"/>
  <c r="AC50" i="4"/>
  <c r="AC103" i="4"/>
  <c r="AC106" i="4"/>
  <c r="AC109" i="4"/>
  <c r="AC71" i="4"/>
  <c r="AC72" i="4"/>
  <c r="AC113" i="4"/>
  <c r="AC14" i="4"/>
  <c r="AC15" i="4"/>
  <c r="AC77" i="4"/>
  <c r="AC56" i="4"/>
  <c r="AC78" i="4"/>
  <c r="AC42" i="4"/>
  <c r="AC138" i="4"/>
  <c r="AC80" i="4"/>
  <c r="AC57" i="4"/>
  <c r="AC117" i="4"/>
  <c r="AC119" i="4"/>
  <c r="AC60" i="4"/>
  <c r="AC123" i="4"/>
  <c r="AC126" i="4"/>
  <c r="AC87" i="4"/>
  <c r="AC32" i="4"/>
  <c r="AC91" i="4"/>
  <c r="AC4" i="4"/>
  <c r="AC135" i="4"/>
  <c r="AC35" i="4"/>
  <c r="AC66" i="4"/>
  <c r="AC100" i="4"/>
  <c r="AC10" i="4"/>
  <c r="AC70" i="4"/>
  <c r="AC104" i="4"/>
  <c r="AC45" i="4"/>
  <c r="AC52" i="4"/>
  <c r="AC54" i="4"/>
  <c r="AC73" i="4"/>
  <c r="AC55" i="4"/>
  <c r="AC27" i="4"/>
  <c r="AC16" i="4"/>
  <c r="AC18" i="4"/>
  <c r="AC20" i="4"/>
  <c r="AC22" i="4"/>
  <c r="AC24" i="4"/>
  <c r="AC139" i="4"/>
  <c r="AC81" i="4"/>
  <c r="AC116" i="4"/>
  <c r="AC140" i="4"/>
  <c r="AC120" i="4"/>
  <c r="AC28" i="4"/>
  <c r="AC124" i="4"/>
  <c r="AC132" i="4"/>
  <c r="AC88" i="4"/>
  <c r="AC133" i="4"/>
  <c r="AC134" i="4"/>
  <c r="AC94" i="4"/>
  <c r="AC96" i="4"/>
  <c r="AC97" i="4"/>
  <c r="AC99" i="4"/>
  <c r="AC8" i="4"/>
  <c r="AC49" i="4"/>
  <c r="AC11" i="4"/>
  <c r="AC105" i="4"/>
  <c r="AC12" i="4"/>
  <c r="AC53" i="4"/>
  <c r="AC13" i="4"/>
  <c r="AC111" i="4"/>
  <c r="AC74" i="4"/>
  <c r="AC75" i="4"/>
  <c r="AC76" i="4"/>
  <c r="AC114" i="4"/>
  <c r="AC21" i="4"/>
  <c r="AC23" i="4"/>
  <c r="AC25" i="4"/>
  <c r="AC131" i="4"/>
  <c r="AC43" i="4"/>
  <c r="AC58" i="4"/>
  <c r="AC118" i="4"/>
  <c r="AC121" i="4"/>
  <c r="AC29" i="4"/>
  <c r="AC85" i="4"/>
  <c r="AC86" i="4"/>
  <c r="AC90" i="4"/>
  <c r="AC61" i="4"/>
  <c r="AC33" i="4"/>
  <c r="AE93" i="4"/>
  <c r="AE95" i="4"/>
  <c r="AE34" i="4"/>
  <c r="AE36" i="4"/>
  <c r="AE47" i="4"/>
  <c r="AE67" i="4"/>
  <c r="AE68" i="4"/>
  <c r="AE69" i="4"/>
  <c r="AE37" i="4"/>
  <c r="AE38" i="4"/>
  <c r="AE51" i="4"/>
  <c r="AE107" i="4"/>
  <c r="AE39" i="4"/>
  <c r="AE92" i="4"/>
  <c r="AE5" i="4"/>
  <c r="AE96" i="4"/>
  <c r="AE35" i="4"/>
  <c r="AE98" i="4"/>
  <c r="AE7" i="4"/>
  <c r="AE8" i="4"/>
  <c r="AE10" i="4"/>
  <c r="AE50" i="4"/>
  <c r="AE102" i="4"/>
  <c r="AE105" i="4"/>
  <c r="AE45" i="4"/>
  <c r="AE109" i="4"/>
  <c r="AE40" i="4"/>
  <c r="AE13" i="4"/>
  <c r="AE73" i="4"/>
  <c r="AE113" i="4"/>
  <c r="AE94" i="4"/>
  <c r="AE65" i="4"/>
  <c r="AE99" i="4"/>
  <c r="AE44" i="4"/>
  <c r="AE11" i="4"/>
  <c r="AE106" i="4"/>
  <c r="AE53" i="4"/>
  <c r="AE136" i="4"/>
  <c r="AE112" i="4"/>
  <c r="AE129" i="4"/>
  <c r="AE130" i="4"/>
  <c r="AE17" i="4"/>
  <c r="AE19" i="4"/>
  <c r="AE41" i="4"/>
  <c r="AE79" i="4"/>
  <c r="AE115" i="4"/>
  <c r="AE26" i="4"/>
  <c r="AE82" i="4"/>
  <c r="AE83" i="4"/>
  <c r="AE59" i="4"/>
  <c r="AE122" i="4"/>
  <c r="AE84" i="4"/>
  <c r="AE125" i="4"/>
  <c r="AE30" i="4"/>
  <c r="AE31" i="4"/>
  <c r="AE62" i="4"/>
  <c r="AE63" i="4"/>
  <c r="AE46" i="4"/>
  <c r="AE97" i="4"/>
  <c r="AE48" i="4"/>
  <c r="AE49" i="4"/>
  <c r="AE103" i="4"/>
  <c r="AE12" i="4"/>
  <c r="AE71" i="4"/>
  <c r="AE137" i="4"/>
  <c r="AE128" i="4"/>
  <c r="AE14" i="4"/>
  <c r="AE15" i="4"/>
  <c r="AE77" i="4"/>
  <c r="AE56" i="4"/>
  <c r="AE78" i="4"/>
  <c r="AE42" i="4"/>
  <c r="AE138" i="4"/>
  <c r="AE80" i="4"/>
  <c r="AE57" i="4"/>
  <c r="AE117" i="4"/>
  <c r="AE119" i="4"/>
  <c r="AE60" i="4"/>
  <c r="AE123" i="4"/>
  <c r="AE126" i="4"/>
  <c r="AE87" i="4"/>
  <c r="AE32" i="4"/>
  <c r="AE91" i="4"/>
  <c r="AE3" i="4"/>
  <c r="AE135" i="4"/>
  <c r="AE6" i="4"/>
  <c r="AE100" i="4"/>
  <c r="AE101" i="4"/>
  <c r="AE104" i="4"/>
  <c r="AE108" i="4"/>
  <c r="AE110" i="4"/>
  <c r="AE72" i="4"/>
  <c r="AE55" i="4"/>
  <c r="AE27" i="4"/>
  <c r="AE16" i="4"/>
  <c r="AE18" i="4"/>
  <c r="AE20" i="4"/>
  <c r="AE22" i="4"/>
  <c r="AE24" i="4"/>
  <c r="AE139" i="4"/>
  <c r="AE81" i="4"/>
  <c r="AE116" i="4"/>
  <c r="AE140" i="4"/>
  <c r="AE120" i="4"/>
  <c r="AE28" i="4"/>
  <c r="AE124" i="4"/>
  <c r="AE132" i="4"/>
  <c r="AE88" i="4"/>
  <c r="AE133" i="4"/>
  <c r="AE134" i="4"/>
  <c r="AE4" i="4"/>
  <c r="AE64" i="4"/>
  <c r="AE66" i="4"/>
  <c r="AE9" i="4"/>
  <c r="AE70" i="4"/>
  <c r="AE127" i="4"/>
  <c r="AE52" i="4"/>
  <c r="AE54" i="4"/>
  <c r="AE111" i="4"/>
  <c r="AE74" i="4"/>
  <c r="AE75" i="4"/>
  <c r="AE76" i="4"/>
  <c r="AE114" i="4"/>
  <c r="AE21" i="4"/>
  <c r="AE23" i="4"/>
  <c r="AE25" i="4"/>
  <c r="AE131" i="4"/>
  <c r="AE43" i="4"/>
  <c r="AE58" i="4"/>
  <c r="AE118" i="4"/>
  <c r="AE121" i="4"/>
  <c r="AE29" i="4"/>
  <c r="AE85" i="4"/>
  <c r="AE86" i="4"/>
  <c r="AE90" i="4"/>
  <c r="AE61" i="4"/>
  <c r="AE33" i="4"/>
  <c r="AG3" i="4"/>
  <c r="AG94" i="4"/>
  <c r="AG135" i="4"/>
  <c r="AG65" i="4"/>
  <c r="AG6" i="4"/>
  <c r="AG99" i="4"/>
  <c r="AG100" i="4"/>
  <c r="AG44" i="4"/>
  <c r="AG101" i="4"/>
  <c r="AG11" i="4"/>
  <c r="AG104" i="4"/>
  <c r="AG106" i="4"/>
  <c r="AG108" i="4"/>
  <c r="AG53" i="4"/>
  <c r="AG54" i="4"/>
  <c r="AG72" i="4"/>
  <c r="AG128" i="4"/>
  <c r="AG129" i="4"/>
  <c r="AG130" i="4"/>
  <c r="AG17" i="4"/>
  <c r="AG19" i="4"/>
  <c r="AG41" i="4"/>
  <c r="AG79" i="4"/>
  <c r="AG115" i="4"/>
  <c r="AG26" i="4"/>
  <c r="AG82" i="4"/>
  <c r="AG83" i="4"/>
  <c r="AG59" i="4"/>
  <c r="AG122" i="4"/>
  <c r="AG84" i="4"/>
  <c r="AG125" i="4"/>
  <c r="AG30" i="4"/>
  <c r="AG31" i="4"/>
  <c r="AG62" i="4"/>
  <c r="AG63" i="4"/>
  <c r="AG92" i="4"/>
  <c r="AG5" i="4"/>
  <c r="AG96" i="4"/>
  <c r="AG35" i="4"/>
  <c r="AG98" i="4"/>
  <c r="AG7" i="4"/>
  <c r="AG8" i="4"/>
  <c r="AG10" i="4"/>
  <c r="AG50" i="4"/>
  <c r="AG102" i="4"/>
  <c r="AG105" i="4"/>
  <c r="AG45" i="4"/>
  <c r="AG109" i="4"/>
  <c r="AG40" i="4"/>
  <c r="AG13" i="4"/>
  <c r="AG73" i="4"/>
  <c r="AG113" i="4"/>
  <c r="AG14" i="4"/>
  <c r="AG15" i="4"/>
  <c r="AG77" i="4"/>
  <c r="AG56" i="4"/>
  <c r="AG78" i="4"/>
  <c r="AG42" i="4"/>
  <c r="AG138" i="4"/>
  <c r="AG80" i="4"/>
  <c r="AG57" i="4"/>
  <c r="AG117" i="4"/>
  <c r="AG119" i="4"/>
  <c r="AG60" i="4"/>
  <c r="AG123" i="4"/>
  <c r="AG126" i="4"/>
  <c r="AG87" i="4"/>
  <c r="AG32" i="4"/>
  <c r="AG91" i="4"/>
  <c r="AG4" i="4"/>
  <c r="AG46" i="4"/>
  <c r="AG64" i="4"/>
  <c r="AG97" i="4"/>
  <c r="AG66" i="4"/>
  <c r="AG48" i="4"/>
  <c r="AG9" i="4"/>
  <c r="AG49" i="4"/>
  <c r="AG70" i="4"/>
  <c r="AG103" i="4"/>
  <c r="AG127" i="4"/>
  <c r="AG12" i="4"/>
  <c r="AG52" i="4"/>
  <c r="AG71" i="4"/>
  <c r="AG136" i="4"/>
  <c r="AG111" i="4"/>
  <c r="AG55" i="4"/>
  <c r="AG27" i="4"/>
  <c r="AG16" i="4"/>
  <c r="AG18" i="4"/>
  <c r="AG20" i="4"/>
  <c r="AG22" i="4"/>
  <c r="AG24" i="4"/>
  <c r="AG139" i="4"/>
  <c r="AG81" i="4"/>
  <c r="AG116" i="4"/>
  <c r="AG140" i="4"/>
  <c r="AG120" i="4"/>
  <c r="AG28" i="4"/>
  <c r="AG124" i="4"/>
  <c r="AG132" i="4"/>
  <c r="AG88" i="4"/>
  <c r="AG133" i="4"/>
  <c r="AG134" i="4"/>
  <c r="AG93" i="4"/>
  <c r="AG95" i="4"/>
  <c r="AG34" i="4"/>
  <c r="AG36" i="4"/>
  <c r="AG47" i="4"/>
  <c r="AG67" i="4"/>
  <c r="AG68" i="4"/>
  <c r="AG69" i="4"/>
  <c r="AG37" i="4"/>
  <c r="AG38" i="4"/>
  <c r="AG51" i="4"/>
  <c r="AG107" i="4"/>
  <c r="AG39" i="4"/>
  <c r="AG110" i="4"/>
  <c r="AG137" i="4"/>
  <c r="AG112" i="4"/>
  <c r="AG74" i="4"/>
  <c r="AG75" i="4"/>
  <c r="AG76" i="4"/>
  <c r="AG114" i="4"/>
  <c r="AG21" i="4"/>
  <c r="AG23" i="4"/>
  <c r="AG25" i="4"/>
  <c r="AG131" i="4"/>
  <c r="AG43" i="4"/>
  <c r="AG58" i="4"/>
  <c r="AG118" i="4"/>
  <c r="AG121" i="4"/>
  <c r="AG29" i="4"/>
  <c r="AG85" i="4"/>
  <c r="AG86" i="4"/>
  <c r="AG90" i="4"/>
  <c r="AG61" i="4"/>
  <c r="AG33" i="4"/>
  <c r="V134" i="4"/>
  <c r="V133" i="4"/>
  <c r="V88" i="4"/>
  <c r="V132" i="4"/>
  <c r="V124" i="4"/>
  <c r="V28" i="4"/>
  <c r="V120" i="4"/>
  <c r="V140" i="4"/>
  <c r="V116" i="4"/>
  <c r="V81" i="4"/>
  <c r="V139" i="4"/>
  <c r="V24" i="4"/>
  <c r="V22" i="4"/>
  <c r="V20" i="4"/>
  <c r="V18" i="4"/>
  <c r="V16" i="4"/>
  <c r="V27" i="4"/>
  <c r="V55" i="4"/>
  <c r="V111" i="4"/>
  <c r="V136" i="4"/>
  <c r="V71" i="4"/>
  <c r="V52" i="4"/>
  <c r="V12" i="4"/>
  <c r="V127" i="4"/>
  <c r="V103" i="4"/>
  <c r="V70" i="4"/>
  <c r="V49" i="4"/>
  <c r="V9" i="4"/>
  <c r="V48" i="4"/>
  <c r="V66" i="4"/>
  <c r="V97" i="4"/>
  <c r="V64" i="4"/>
  <c r="V46" i="4"/>
  <c r="V4" i="4"/>
  <c r="W33" i="4"/>
  <c r="W61" i="4"/>
  <c r="W90" i="4"/>
  <c r="W86" i="4"/>
  <c r="W85" i="4"/>
  <c r="W29" i="4"/>
  <c r="W121" i="4"/>
  <c r="W118" i="4"/>
  <c r="W58" i="4"/>
  <c r="W43" i="4"/>
  <c r="W131" i="4"/>
  <c r="W25" i="4"/>
  <c r="W23" i="4"/>
  <c r="W21" i="4"/>
  <c r="W114" i="4"/>
  <c r="W76" i="4"/>
  <c r="W75" i="4"/>
  <c r="W74" i="4"/>
  <c r="W112" i="4"/>
  <c r="W137" i="4"/>
  <c r="W110" i="4"/>
  <c r="W39" i="4"/>
  <c r="W107" i="4"/>
  <c r="W51" i="4"/>
  <c r="W38" i="4"/>
  <c r="W70" i="4"/>
  <c r="W44" i="4"/>
  <c r="W99" i="4"/>
  <c r="W65" i="4"/>
  <c r="W94" i="4"/>
  <c r="X91" i="4"/>
  <c r="X87" i="4"/>
  <c r="X123" i="4"/>
  <c r="X119" i="4"/>
  <c r="X57" i="4"/>
  <c r="X138" i="4"/>
  <c r="X78" i="4"/>
  <c r="X77" i="4"/>
  <c r="X14" i="4"/>
  <c r="X73" i="4"/>
  <c r="X40" i="4"/>
  <c r="X45" i="4"/>
  <c r="X102" i="4"/>
  <c r="X10" i="4"/>
  <c r="X7" i="4"/>
  <c r="V91" i="4"/>
  <c r="V32" i="4"/>
  <c r="V87" i="4"/>
  <c r="V126" i="4"/>
  <c r="V123" i="4"/>
  <c r="V60" i="4"/>
  <c r="V119" i="4"/>
  <c r="V117" i="4"/>
  <c r="V57" i="4"/>
  <c r="V80" i="4"/>
  <c r="V138" i="4"/>
  <c r="V42" i="4"/>
  <c r="V78" i="4"/>
  <c r="V56" i="4"/>
  <c r="V77" i="4"/>
  <c r="V15" i="4"/>
  <c r="V14" i="4"/>
  <c r="V113" i="4"/>
  <c r="V73" i="4"/>
  <c r="V13" i="4"/>
  <c r="V40" i="4"/>
  <c r="V109" i="4"/>
  <c r="V45" i="4"/>
  <c r="V105" i="4"/>
  <c r="V102" i="4"/>
  <c r="V50" i="4"/>
  <c r="V10" i="4"/>
  <c r="V8" i="4"/>
  <c r="V7" i="4"/>
  <c r="V98" i="4"/>
  <c r="V35" i="4"/>
  <c r="V96" i="4"/>
  <c r="V5" i="4"/>
  <c r="V92" i="4"/>
  <c r="W134" i="4"/>
  <c r="W133" i="4"/>
  <c r="W88" i="4"/>
  <c r="W132" i="4"/>
  <c r="W124" i="4"/>
  <c r="W28" i="4"/>
  <c r="W120" i="4"/>
  <c r="W140" i="4"/>
  <c r="W116" i="4"/>
  <c r="W81" i="4"/>
  <c r="W139" i="4"/>
  <c r="W24" i="4"/>
  <c r="W22" i="4"/>
  <c r="W20" i="4"/>
  <c r="W18" i="4"/>
  <c r="W16" i="4"/>
  <c r="W27" i="4"/>
  <c r="W55" i="4"/>
  <c r="W111" i="4"/>
  <c r="W136" i="4"/>
  <c r="W71" i="4"/>
  <c r="W52" i="4"/>
  <c r="W12" i="4"/>
  <c r="W127" i="4"/>
  <c r="W103" i="4"/>
  <c r="W101" i="4"/>
  <c r="W9" i="4"/>
  <c r="W66" i="4"/>
  <c r="W64" i="4"/>
  <c r="W4" i="4"/>
  <c r="X61" i="4"/>
  <c r="X86" i="4"/>
  <c r="X29" i="4"/>
  <c r="X118" i="4"/>
  <c r="X43" i="4"/>
  <c r="X25" i="4"/>
  <c r="X21" i="4"/>
  <c r="X76" i="4"/>
  <c r="X74" i="4"/>
  <c r="X137" i="4"/>
  <c r="X39" i="4"/>
  <c r="X51" i="4"/>
  <c r="X37" i="4"/>
  <c r="X68" i="4"/>
  <c r="X93" i="4"/>
  <c r="X95" i="4"/>
  <c r="X34" i="4"/>
  <c r="X3" i="4"/>
  <c r="X94" i="4"/>
  <c r="X135" i="4"/>
  <c r="X65" i="4"/>
  <c r="X6" i="4"/>
  <c r="X99" i="4"/>
  <c r="X100" i="4"/>
  <c r="X44" i="4"/>
  <c r="X101" i="4"/>
  <c r="X11" i="4"/>
  <c r="X104" i="4"/>
  <c r="X106" i="4"/>
  <c r="X108" i="4"/>
  <c r="X53" i="4"/>
  <c r="X54" i="4"/>
  <c r="X72" i="4"/>
  <c r="X128" i="4"/>
  <c r="X129" i="4"/>
  <c r="X130" i="4"/>
  <c r="X17" i="4"/>
  <c r="X19" i="4"/>
  <c r="X41" i="4"/>
  <c r="X79" i="4"/>
  <c r="X115" i="4"/>
  <c r="X26" i="4"/>
  <c r="X82" i="4"/>
  <c r="X83" i="4"/>
  <c r="X59" i="4"/>
  <c r="X122" i="4"/>
  <c r="X84" i="4"/>
  <c r="X125" i="4"/>
  <c r="X30" i="4"/>
  <c r="X31" i="4"/>
  <c r="X62" i="4"/>
  <c r="X63" i="4"/>
  <c r="X92" i="4"/>
  <c r="X5" i="4"/>
  <c r="X96" i="4"/>
  <c r="X35" i="4"/>
  <c r="X4" i="4"/>
  <c r="X46" i="4"/>
  <c r="X64" i="4"/>
  <c r="X97" i="4"/>
  <c r="X66" i="4"/>
  <c r="X48" i="4"/>
  <c r="X9" i="4"/>
  <c r="X49" i="4"/>
  <c r="X70" i="4"/>
  <c r="X103" i="4"/>
  <c r="X127" i="4"/>
  <c r="X12" i="4"/>
  <c r="X52" i="4"/>
  <c r="X71" i="4"/>
  <c r="X136" i="4"/>
  <c r="X111" i="4"/>
  <c r="X55" i="4"/>
  <c r="X27" i="4"/>
  <c r="X16" i="4"/>
  <c r="X18" i="4"/>
  <c r="X20" i="4"/>
  <c r="X22" i="4"/>
  <c r="X24" i="4"/>
  <c r="X139" i="4"/>
  <c r="X81" i="4"/>
  <c r="X116" i="4"/>
  <c r="X140" i="4"/>
  <c r="X120" i="4"/>
  <c r="X28" i="4"/>
  <c r="X124" i="4"/>
  <c r="X132" i="4"/>
  <c r="X88" i="4"/>
  <c r="X133" i="4"/>
  <c r="X134" i="4"/>
  <c r="Z3" i="4"/>
  <c r="Z94" i="4"/>
  <c r="Z135" i="4"/>
  <c r="Z65" i="4"/>
  <c r="Z6" i="4"/>
  <c r="Z99" i="4"/>
  <c r="Z100" i="4"/>
  <c r="Z44" i="4"/>
  <c r="Z101" i="4"/>
  <c r="Z11" i="4"/>
  <c r="Z104" i="4"/>
  <c r="Z106" i="4"/>
  <c r="Z108" i="4"/>
  <c r="Z53" i="4"/>
  <c r="Z54" i="4"/>
  <c r="Z72" i="4"/>
  <c r="Z128" i="4"/>
  <c r="Z92" i="4"/>
  <c r="Z46" i="4"/>
  <c r="Z34" i="4"/>
  <c r="Z98" i="4"/>
  <c r="Z48" i="4"/>
  <c r="Z68" i="4"/>
  <c r="Z50" i="4"/>
  <c r="Z103" i="4"/>
  <c r="Z51" i="4"/>
  <c r="Z109" i="4"/>
  <c r="Z71" i="4"/>
  <c r="Z137" i="4"/>
  <c r="Z113" i="4"/>
  <c r="Z14" i="4"/>
  <c r="Z15" i="4"/>
  <c r="Z77" i="4"/>
  <c r="Z56" i="4"/>
  <c r="Z78" i="4"/>
  <c r="Z42" i="4"/>
  <c r="Z138" i="4"/>
  <c r="Z80" i="4"/>
  <c r="Z57" i="4"/>
  <c r="Z117" i="4"/>
  <c r="Z119" i="4"/>
  <c r="Z60" i="4"/>
  <c r="Z123" i="4"/>
  <c r="Z126" i="4"/>
  <c r="Z87" i="4"/>
  <c r="Z32" i="4"/>
  <c r="Z91" i="4"/>
  <c r="Z4" i="4"/>
  <c r="Z95" i="4"/>
  <c r="Z35" i="4"/>
  <c r="Z66" i="4"/>
  <c r="Z67" i="4"/>
  <c r="Z10" i="4"/>
  <c r="Z70" i="4"/>
  <c r="Z38" i="4"/>
  <c r="Z45" i="4"/>
  <c r="Z52" i="4"/>
  <c r="Z110" i="4"/>
  <c r="Z73" i="4"/>
  <c r="Z55" i="4"/>
  <c r="Z27" i="4"/>
  <c r="Z16" i="4"/>
  <c r="Z18" i="4"/>
  <c r="Z20" i="4"/>
  <c r="Z22" i="4"/>
  <c r="Z24" i="4"/>
  <c r="Z139" i="4"/>
  <c r="Z81" i="4"/>
  <c r="Z116" i="4"/>
  <c r="Z140" i="4"/>
  <c r="Z120" i="4"/>
  <c r="Z28" i="4"/>
  <c r="Z124" i="4"/>
  <c r="Z132" i="4"/>
  <c r="Z88" i="4"/>
  <c r="Z133" i="4"/>
  <c r="Z134" i="4"/>
  <c r="Z93" i="4"/>
  <c r="Z96" i="4"/>
  <c r="Z97" i="4"/>
  <c r="Z47" i="4"/>
  <c r="Z8" i="4"/>
  <c r="Z49" i="4"/>
  <c r="Z37" i="4"/>
  <c r="Z105" i="4"/>
  <c r="Z12" i="4"/>
  <c r="Z39" i="4"/>
  <c r="Z13" i="4"/>
  <c r="Z111" i="4"/>
  <c r="Z74" i="4"/>
  <c r="Z75" i="4"/>
  <c r="Z76" i="4"/>
  <c r="Z114" i="4"/>
  <c r="Z21" i="4"/>
  <c r="Z23" i="4"/>
  <c r="Z25" i="4"/>
  <c r="Z131" i="4"/>
  <c r="Z43" i="4"/>
  <c r="Z58" i="4"/>
  <c r="Z118" i="4"/>
  <c r="Z121" i="4"/>
  <c r="Z29" i="4"/>
  <c r="Z85" i="4"/>
  <c r="Z86" i="4"/>
  <c r="Z90" i="4"/>
  <c r="Z61" i="4"/>
  <c r="Z33" i="4"/>
  <c r="Z5" i="4"/>
  <c r="Z64" i="4"/>
  <c r="Z36" i="4"/>
  <c r="Z7" i="4"/>
  <c r="Z9" i="4"/>
  <c r="Z69" i="4"/>
  <c r="Z102" i="4"/>
  <c r="Z127" i="4"/>
  <c r="Z107" i="4"/>
  <c r="Z40" i="4"/>
  <c r="Z136" i="4"/>
  <c r="Z112" i="4"/>
  <c r="Z129" i="4"/>
  <c r="Z130" i="4"/>
  <c r="Z17" i="4"/>
  <c r="Z19" i="4"/>
  <c r="Z41" i="4"/>
  <c r="Z79" i="4"/>
  <c r="Z115" i="4"/>
  <c r="Z26" i="4"/>
  <c r="Z82" i="4"/>
  <c r="Z83" i="4"/>
  <c r="Z59" i="4"/>
  <c r="Z122" i="4"/>
  <c r="Z84" i="4"/>
  <c r="Z125" i="4"/>
  <c r="Z30" i="4"/>
  <c r="Z31" i="4"/>
  <c r="Z62" i="4"/>
  <c r="Z63" i="4"/>
  <c r="AB93" i="4"/>
  <c r="AB95" i="4"/>
  <c r="AB34" i="4"/>
  <c r="AB36" i="4"/>
  <c r="AB47" i="4"/>
  <c r="AB67" i="4"/>
  <c r="AB68" i="4"/>
  <c r="AB69" i="4"/>
  <c r="AB37" i="4"/>
  <c r="AB38" i="4"/>
  <c r="AB51" i="4"/>
  <c r="AB107" i="4"/>
  <c r="AB39" i="4"/>
  <c r="AB110" i="4"/>
  <c r="AB137" i="4"/>
  <c r="AB112" i="4"/>
  <c r="AB74" i="4"/>
  <c r="AB75" i="4"/>
  <c r="AB76" i="4"/>
  <c r="AB114" i="4"/>
  <c r="AB21" i="4"/>
  <c r="AB23" i="4"/>
  <c r="AB25" i="4"/>
  <c r="AB131" i="4"/>
  <c r="AB43" i="4"/>
  <c r="AB58" i="4"/>
  <c r="AB118" i="4"/>
  <c r="AB121" i="4"/>
  <c r="AB29" i="4"/>
  <c r="AB85" i="4"/>
  <c r="AB86" i="4"/>
  <c r="AB90" i="4"/>
  <c r="AB61" i="4"/>
  <c r="AB33" i="4"/>
  <c r="AB3" i="4"/>
  <c r="AB94" i="4"/>
  <c r="AB135" i="4"/>
  <c r="AB65" i="4"/>
  <c r="AB6" i="4"/>
  <c r="AB99" i="4"/>
  <c r="AB100" i="4"/>
  <c r="AB44" i="4"/>
  <c r="AB101" i="4"/>
  <c r="AB11" i="4"/>
  <c r="AB104" i="4"/>
  <c r="AB106" i="4"/>
  <c r="AB108" i="4"/>
  <c r="AB53" i="4"/>
  <c r="AB54" i="4"/>
  <c r="AB72" i="4"/>
  <c r="AB128" i="4"/>
  <c r="AB129" i="4"/>
  <c r="AB130" i="4"/>
  <c r="AB17" i="4"/>
  <c r="AB19" i="4"/>
  <c r="AB41" i="4"/>
  <c r="AB79" i="4"/>
  <c r="AB115" i="4"/>
  <c r="AB26" i="4"/>
  <c r="AB82" i="4"/>
  <c r="AB83" i="4"/>
  <c r="AB59" i="4"/>
  <c r="AB122" i="4"/>
  <c r="AB84" i="4"/>
  <c r="AB125" i="4"/>
  <c r="AB30" i="4"/>
  <c r="AB31" i="4"/>
  <c r="AB62" i="4"/>
  <c r="AB63" i="4"/>
  <c r="AB92" i="4"/>
  <c r="AB5" i="4"/>
  <c r="AB96" i="4"/>
  <c r="AB35" i="4"/>
  <c r="AB98" i="4"/>
  <c r="AB7" i="4"/>
  <c r="AB8" i="4"/>
  <c r="AB10" i="4"/>
  <c r="AB50" i="4"/>
  <c r="AB102" i="4"/>
  <c r="AB105" i="4"/>
  <c r="AB45" i="4"/>
  <c r="AB109" i="4"/>
  <c r="AB40" i="4"/>
  <c r="AB13" i="4"/>
  <c r="AB73" i="4"/>
  <c r="AB113" i="4"/>
  <c r="AB14" i="4"/>
  <c r="AB15" i="4"/>
  <c r="AB77" i="4"/>
  <c r="AB56" i="4"/>
  <c r="AB78" i="4"/>
  <c r="AB42" i="4"/>
  <c r="AB138" i="4"/>
  <c r="AB80" i="4"/>
  <c r="AB57" i="4"/>
  <c r="AB117" i="4"/>
  <c r="AB119" i="4"/>
  <c r="AB60" i="4"/>
  <c r="AB123" i="4"/>
  <c r="AB126" i="4"/>
  <c r="AB87" i="4"/>
  <c r="AB32" i="4"/>
  <c r="AB91" i="4"/>
  <c r="AB4" i="4"/>
  <c r="AB46" i="4"/>
  <c r="AB64" i="4"/>
  <c r="AB97" i="4"/>
  <c r="AB66" i="4"/>
  <c r="AB48" i="4"/>
  <c r="AB9" i="4"/>
  <c r="AB49" i="4"/>
  <c r="AB70" i="4"/>
  <c r="AB103" i="4"/>
  <c r="AB127" i="4"/>
  <c r="AB12" i="4"/>
  <c r="AB52" i="4"/>
  <c r="AB71" i="4"/>
  <c r="AB136" i="4"/>
  <c r="AB111" i="4"/>
  <c r="AB55" i="4"/>
  <c r="AB27" i="4"/>
  <c r="AB16" i="4"/>
  <c r="AB18" i="4"/>
  <c r="AB20" i="4"/>
  <c r="AB22" i="4"/>
  <c r="AB24" i="4"/>
  <c r="AB139" i="4"/>
  <c r="AB81" i="4"/>
  <c r="AB116" i="4"/>
  <c r="AB140" i="4"/>
  <c r="AB120" i="4"/>
  <c r="AB28" i="4"/>
  <c r="AB124" i="4"/>
  <c r="AB132" i="4"/>
  <c r="AB88" i="4"/>
  <c r="AB133" i="4"/>
  <c r="AB134" i="4"/>
  <c r="AD93" i="4"/>
  <c r="AD95" i="4"/>
  <c r="AD34" i="4"/>
  <c r="AD36" i="4"/>
  <c r="AD47" i="4"/>
  <c r="AD67" i="4"/>
  <c r="AD68" i="4"/>
  <c r="AD69" i="4"/>
  <c r="AD37" i="4"/>
  <c r="AD38" i="4"/>
  <c r="AD51" i="4"/>
  <c r="AD107" i="4"/>
  <c r="AD39" i="4"/>
  <c r="AD110" i="4"/>
  <c r="AD137" i="4"/>
  <c r="AD112" i="4"/>
  <c r="AD74" i="4"/>
  <c r="AD3" i="4"/>
  <c r="AD94" i="4"/>
  <c r="AD135" i="4"/>
  <c r="AD65" i="4"/>
  <c r="AD6" i="4"/>
  <c r="AD99" i="4"/>
  <c r="AD100" i="4"/>
  <c r="AD44" i="4"/>
  <c r="AD101" i="4"/>
  <c r="AD11" i="4"/>
  <c r="AD104" i="4"/>
  <c r="AD106" i="4"/>
  <c r="AD108" i="4"/>
  <c r="AD53" i="4"/>
  <c r="AD54" i="4"/>
  <c r="AD72" i="4"/>
  <c r="AD128" i="4"/>
  <c r="AD129" i="4"/>
  <c r="AD130" i="4"/>
  <c r="AD17" i="4"/>
  <c r="AD19" i="4"/>
  <c r="AD41" i="4"/>
  <c r="AD79" i="4"/>
  <c r="AD115" i="4"/>
  <c r="AD26" i="4"/>
  <c r="AD82" i="4"/>
  <c r="AD83" i="4"/>
  <c r="AD59" i="4"/>
  <c r="AD122" i="4"/>
  <c r="AD84" i="4"/>
  <c r="AD125" i="4"/>
  <c r="AD30" i="4"/>
  <c r="AD31" i="4"/>
  <c r="AD62" i="4"/>
  <c r="AD63" i="4"/>
  <c r="AD92" i="4"/>
  <c r="AD5" i="4"/>
  <c r="AD96" i="4"/>
  <c r="AD35" i="4"/>
  <c r="AD98" i="4"/>
  <c r="AD7" i="4"/>
  <c r="AD8" i="4"/>
  <c r="AD10" i="4"/>
  <c r="AD50" i="4"/>
  <c r="AD102" i="4"/>
  <c r="AD105" i="4"/>
  <c r="AD45" i="4"/>
  <c r="AD109" i="4"/>
  <c r="AD40" i="4"/>
  <c r="AD13" i="4"/>
  <c r="AD73" i="4"/>
  <c r="AD113" i="4"/>
  <c r="AD14" i="4"/>
  <c r="AD4" i="4"/>
  <c r="AD46" i="4"/>
  <c r="AD64" i="4"/>
  <c r="AD97" i="4"/>
  <c r="AD66" i="4"/>
  <c r="AD48" i="4"/>
  <c r="AD9" i="4"/>
  <c r="AD49" i="4"/>
  <c r="AD70" i="4"/>
  <c r="AD103" i="4"/>
  <c r="AD127" i="4"/>
  <c r="AD12" i="4"/>
  <c r="AD52" i="4"/>
  <c r="AD71" i="4"/>
  <c r="AD136" i="4"/>
  <c r="AD111" i="4"/>
  <c r="AD55" i="4"/>
  <c r="AD27" i="4"/>
  <c r="AD16" i="4"/>
  <c r="AD18" i="4"/>
  <c r="AD20" i="4"/>
  <c r="AD22" i="4"/>
  <c r="AD24" i="4"/>
  <c r="AD139" i="4"/>
  <c r="AD81" i="4"/>
  <c r="AD116" i="4"/>
  <c r="AD140" i="4"/>
  <c r="AD75" i="4"/>
  <c r="AD114" i="4"/>
  <c r="AD23" i="4"/>
  <c r="AD131" i="4"/>
  <c r="AD58" i="4"/>
  <c r="AD120" i="4"/>
  <c r="AD29" i="4"/>
  <c r="AD126" i="4"/>
  <c r="AD88" i="4"/>
  <c r="AD61" i="4"/>
  <c r="AD15" i="4"/>
  <c r="AD56" i="4"/>
  <c r="AD42" i="4"/>
  <c r="AD80" i="4"/>
  <c r="AD117" i="4"/>
  <c r="AD121" i="4"/>
  <c r="AD123" i="4"/>
  <c r="AD132" i="4"/>
  <c r="AD90" i="4"/>
  <c r="AD91" i="4"/>
  <c r="AD76" i="4"/>
  <c r="AD21" i="4"/>
  <c r="AD25" i="4"/>
  <c r="AD43" i="4"/>
  <c r="AD118" i="4"/>
  <c r="AD60" i="4"/>
  <c r="AD124" i="4"/>
  <c r="AD86" i="4"/>
  <c r="AD32" i="4"/>
  <c r="AD134" i="4"/>
  <c r="AD77" i="4"/>
  <c r="AD78" i="4"/>
  <c r="AD138" i="4"/>
  <c r="AD57" i="4"/>
  <c r="AD119" i="4"/>
  <c r="AD28" i="4"/>
  <c r="AD85" i="4"/>
  <c r="AD87" i="4"/>
  <c r="AD133" i="4"/>
  <c r="AD33" i="4"/>
  <c r="AF93" i="4"/>
  <c r="AF95" i="4"/>
  <c r="AF34" i="4"/>
  <c r="AF36" i="4"/>
  <c r="AF47" i="4"/>
  <c r="AF67" i="4"/>
  <c r="AF68" i="4"/>
  <c r="AF69" i="4"/>
  <c r="AF37" i="4"/>
  <c r="AF38" i="4"/>
  <c r="AF51" i="4"/>
  <c r="AF107" i="4"/>
  <c r="AF39" i="4"/>
  <c r="AF110" i="4"/>
  <c r="AF137" i="4"/>
  <c r="AF112" i="4"/>
  <c r="AF74" i="4"/>
  <c r="AF75" i="4"/>
  <c r="AF76" i="4"/>
  <c r="AF3" i="4"/>
  <c r="AF94" i="4"/>
  <c r="AF135" i="4"/>
  <c r="AF65" i="4"/>
  <c r="AF6" i="4"/>
  <c r="AF99" i="4"/>
  <c r="AF100" i="4"/>
  <c r="AF44" i="4"/>
  <c r="AF101" i="4"/>
  <c r="AF11" i="4"/>
  <c r="AF104" i="4"/>
  <c r="AF106" i="4"/>
  <c r="AF108" i="4"/>
  <c r="AF53" i="4"/>
  <c r="AF54" i="4"/>
  <c r="AF72" i="4"/>
  <c r="AF128" i="4"/>
  <c r="AF129" i="4"/>
  <c r="AF130" i="4"/>
  <c r="AF17" i="4"/>
  <c r="AF19" i="4"/>
  <c r="AF41" i="4"/>
  <c r="AF79" i="4"/>
  <c r="AF115" i="4"/>
  <c r="AF26" i="4"/>
  <c r="AF82" i="4"/>
  <c r="AF83" i="4"/>
  <c r="AF59" i="4"/>
  <c r="AF122" i="4"/>
  <c r="AF84" i="4"/>
  <c r="AF125" i="4"/>
  <c r="AF30" i="4"/>
  <c r="AF31" i="4"/>
  <c r="AF62" i="4"/>
  <c r="AF63" i="4"/>
  <c r="AF92" i="4"/>
  <c r="AF5" i="4"/>
  <c r="AF96" i="4"/>
  <c r="AF35" i="4"/>
  <c r="AF98" i="4"/>
  <c r="AF7" i="4"/>
  <c r="AF8" i="4"/>
  <c r="AF10" i="4"/>
  <c r="AF50" i="4"/>
  <c r="AF102" i="4"/>
  <c r="AF105" i="4"/>
  <c r="AF45" i="4"/>
  <c r="AF109" i="4"/>
  <c r="AF40" i="4"/>
  <c r="AF13" i="4"/>
  <c r="AF73" i="4"/>
  <c r="AF113" i="4"/>
  <c r="AF14" i="4"/>
  <c r="AF15" i="4"/>
  <c r="AF4" i="4"/>
  <c r="AF46" i="4"/>
  <c r="AF64" i="4"/>
  <c r="AF97" i="4"/>
  <c r="AF66" i="4"/>
  <c r="AF48" i="4"/>
  <c r="AF9" i="4"/>
  <c r="AF49" i="4"/>
  <c r="AF70" i="4"/>
  <c r="AF103" i="4"/>
  <c r="AF127" i="4"/>
  <c r="AF12" i="4"/>
  <c r="AF52" i="4"/>
  <c r="AF71" i="4"/>
  <c r="AF136" i="4"/>
  <c r="AF111" i="4"/>
  <c r="AF55" i="4"/>
  <c r="AF27" i="4"/>
  <c r="AF16" i="4"/>
  <c r="AF18" i="4"/>
  <c r="AF20" i="4"/>
  <c r="AF22" i="4"/>
  <c r="AF24" i="4"/>
  <c r="AF139" i="4"/>
  <c r="AF81" i="4"/>
  <c r="AF116" i="4"/>
  <c r="AF140" i="4"/>
  <c r="AF120" i="4"/>
  <c r="AF28" i="4"/>
  <c r="AF124" i="4"/>
  <c r="AF132" i="4"/>
  <c r="AF88" i="4"/>
  <c r="AF133" i="4"/>
  <c r="AF134" i="4"/>
  <c r="AF77" i="4"/>
  <c r="AF78" i="4"/>
  <c r="AF138" i="4"/>
  <c r="AF57" i="4"/>
  <c r="AF119" i="4"/>
  <c r="AF123" i="4"/>
  <c r="AF87" i="4"/>
  <c r="AF91" i="4"/>
  <c r="AF114" i="4"/>
  <c r="AF23" i="4"/>
  <c r="AF131" i="4"/>
  <c r="AF58" i="4"/>
  <c r="AF121" i="4"/>
  <c r="AF85" i="4"/>
  <c r="AF90" i="4"/>
  <c r="AF33" i="4"/>
  <c r="AF56" i="4"/>
  <c r="AF42" i="4"/>
  <c r="AF80" i="4"/>
  <c r="AF117" i="4"/>
  <c r="AF60" i="4"/>
  <c r="AF126" i="4"/>
  <c r="AF32" i="4"/>
  <c r="AF21" i="4"/>
  <c r="AF25" i="4"/>
  <c r="AF43" i="4"/>
  <c r="AF118" i="4"/>
  <c r="AF29" i="4"/>
  <c r="AF86" i="4"/>
  <c r="AF61" i="4"/>
  <c r="V63" i="4"/>
  <c r="V62" i="4"/>
  <c r="V31" i="4"/>
  <c r="V30" i="4"/>
  <c r="V125" i="4"/>
  <c r="V84" i="4"/>
  <c r="V122" i="4"/>
  <c r="V59" i="4"/>
  <c r="V83" i="4"/>
  <c r="V82" i="4"/>
  <c r="V26" i="4"/>
  <c r="V115" i="4"/>
  <c r="V79" i="4"/>
  <c r="V41" i="4"/>
  <c r="V19" i="4"/>
  <c r="V17" i="4"/>
  <c r="V130" i="4"/>
  <c r="V129" i="4"/>
  <c r="V128" i="4"/>
  <c r="V72" i="4"/>
  <c r="V54" i="4"/>
  <c r="V53" i="4"/>
  <c r="V108" i="4"/>
  <c r="V106" i="4"/>
  <c r="V104" i="4"/>
  <c r="V11" i="4"/>
  <c r="V101" i="4"/>
  <c r="V44" i="4"/>
  <c r="V100" i="4"/>
  <c r="V99" i="4"/>
  <c r="V6" i="4"/>
  <c r="V65" i="4"/>
  <c r="V135" i="4"/>
  <c r="V94" i="4"/>
  <c r="V3" i="4"/>
  <c r="W91" i="4"/>
  <c r="W32" i="4"/>
  <c r="W87" i="4"/>
  <c r="W126" i="4"/>
  <c r="W123" i="4"/>
  <c r="W60" i="4"/>
  <c r="W117" i="4"/>
  <c r="W57" i="4"/>
  <c r="W80" i="4"/>
  <c r="W138" i="4"/>
  <c r="W42" i="4"/>
  <c r="W78" i="4"/>
  <c r="W56" i="4"/>
  <c r="W77" i="4"/>
  <c r="W15" i="4"/>
  <c r="W14" i="4"/>
  <c r="W113" i="4"/>
  <c r="W73" i="4"/>
  <c r="W13" i="4"/>
  <c r="W40" i="4"/>
  <c r="W109" i="4"/>
  <c r="W45" i="4"/>
  <c r="W105" i="4"/>
  <c r="W11" i="4"/>
  <c r="W69" i="4"/>
  <c r="W100" i="4"/>
  <c r="W6" i="4"/>
  <c r="W135" i="4"/>
  <c r="W3" i="4"/>
  <c r="X32" i="4"/>
  <c r="X126" i="4"/>
  <c r="X60" i="4"/>
  <c r="X117" i="4"/>
  <c r="X80" i="4"/>
  <c r="X42" i="4"/>
  <c r="X56" i="4"/>
  <c r="X15" i="4"/>
  <c r="X113" i="4"/>
  <c r="X13" i="4"/>
  <c r="X109" i="4"/>
  <c r="X105" i="4"/>
  <c r="X50" i="4"/>
  <c r="X8" i="4"/>
  <c r="X98" i="4"/>
  <c r="V33" i="4"/>
  <c r="V61" i="4"/>
  <c r="V90" i="4"/>
  <c r="V86" i="4"/>
  <c r="V85" i="4"/>
  <c r="V29" i="4"/>
  <c r="V121" i="4"/>
  <c r="V118" i="4"/>
  <c r="V58" i="4"/>
  <c r="V43" i="4"/>
  <c r="V131" i="4"/>
  <c r="V25" i="4"/>
  <c r="V23" i="4"/>
  <c r="V21" i="4"/>
  <c r="V114" i="4"/>
  <c r="V76" i="4"/>
  <c r="V75" i="4"/>
  <c r="V74" i="4"/>
  <c r="V112" i="4"/>
  <c r="V137" i="4"/>
  <c r="V110" i="4"/>
  <c r="V39" i="4"/>
  <c r="V107" i="4"/>
  <c r="V51" i="4"/>
  <c r="V38" i="4"/>
  <c r="V37" i="4"/>
  <c r="V69" i="4"/>
  <c r="V68" i="4"/>
  <c r="V67" i="4"/>
  <c r="V47" i="4"/>
  <c r="V36" i="4"/>
  <c r="V34" i="4"/>
  <c r="V95" i="4"/>
  <c r="W63" i="4"/>
  <c r="W62" i="4"/>
  <c r="W31" i="4"/>
  <c r="W30" i="4"/>
  <c r="W125" i="4"/>
  <c r="W84" i="4"/>
  <c r="W122" i="4"/>
  <c r="W59" i="4"/>
  <c r="W83" i="4"/>
  <c r="W82" i="4"/>
  <c r="W26" i="4"/>
  <c r="W115" i="4"/>
  <c r="W79" i="4"/>
  <c r="W41" i="4"/>
  <c r="W19" i="4"/>
  <c r="W17" i="4"/>
  <c r="W130" i="4"/>
  <c r="W129" i="4"/>
  <c r="W128" i="4"/>
  <c r="W72" i="4"/>
  <c r="W54" i="4"/>
  <c r="W53" i="4"/>
  <c r="W108" i="4"/>
  <c r="W106" i="4"/>
  <c r="W104" i="4"/>
  <c r="W37" i="4"/>
  <c r="W49" i="4"/>
  <c r="W48" i="4"/>
  <c r="W97" i="4"/>
  <c r="W46" i="4"/>
  <c r="X33" i="4"/>
  <c r="X90" i="4"/>
  <c r="X85" i="4"/>
  <c r="X121" i="4"/>
  <c r="X58" i="4"/>
  <c r="X131" i="4"/>
  <c r="X23" i="4"/>
  <c r="X114" i="4"/>
  <c r="X75" i="4"/>
  <c r="X112" i="4"/>
  <c r="X110" i="4"/>
  <c r="X107" i="4"/>
  <c r="X38" i="4"/>
  <c r="X69" i="4"/>
  <c r="X67" i="4"/>
  <c r="X36" i="4"/>
  <c r="AK14" i="34" l="1"/>
  <c r="AL11" i="34"/>
  <c r="AL38" i="34"/>
  <c r="AL17" i="34" s="1"/>
  <c r="AN37" i="34"/>
  <c r="AL14" i="34" l="1"/>
  <c r="AM11" i="34"/>
  <c r="AM38" i="34"/>
  <c r="AM17" i="34" s="1"/>
  <c r="AO37" i="34"/>
  <c r="AM14" i="34" l="1"/>
  <c r="AN11" i="34"/>
  <c r="AN38" i="34"/>
  <c r="AN17" i="34" s="1"/>
  <c r="AP37" i="34"/>
  <c r="AN14" i="34" l="1"/>
  <c r="AO11" i="34"/>
  <c r="AO38" i="34"/>
  <c r="AO17" i="34" s="1"/>
  <c r="AQ37" i="34"/>
  <c r="AO14" i="34" l="1"/>
  <c r="AP11" i="34"/>
  <c r="AP38" i="34"/>
  <c r="AP17" i="34" s="1"/>
  <c r="AR37" i="34"/>
  <c r="AP14" i="34" l="1"/>
  <c r="AQ11" i="34"/>
  <c r="AQ38" i="34"/>
  <c r="AQ17" i="34" s="1"/>
  <c r="AS37" i="34"/>
  <c r="AQ14" i="34" l="1"/>
  <c r="AR11" i="34"/>
  <c r="AR38" i="34"/>
  <c r="AR17" i="34" s="1"/>
  <c r="AT37" i="34"/>
  <c r="AR14" i="34" l="1"/>
  <c r="AS11" i="34"/>
  <c r="AS38" i="34"/>
  <c r="AS17" i="34" s="1"/>
  <c r="AU37" i="34"/>
  <c r="AS14" i="34" l="1"/>
  <c r="AT11" i="34"/>
  <c r="AT38" i="34"/>
  <c r="AT17" i="34" s="1"/>
  <c r="AV37" i="34"/>
  <c r="AT14" i="34" l="1"/>
  <c r="AU11" i="34"/>
  <c r="AU38" i="34"/>
  <c r="AU17" i="34" s="1"/>
  <c r="AW37" i="34"/>
  <c r="AU14" i="34" l="1"/>
  <c r="AV11" i="34"/>
  <c r="AV38" i="34"/>
  <c r="AV17" i="34" s="1"/>
  <c r="AX37" i="34"/>
  <c r="AV14" i="34" l="1"/>
  <c r="AW11" i="34"/>
  <c r="AW38" i="34"/>
  <c r="AW17" i="34" s="1"/>
  <c r="AY37" i="34"/>
  <c r="AW14" i="34" l="1"/>
  <c r="AX11" i="34"/>
  <c r="AX38" i="34"/>
  <c r="AX17" i="34" s="1"/>
  <c r="AZ37" i="34"/>
  <c r="AX14" i="34" l="1"/>
  <c r="AY11" i="34"/>
  <c r="AY38" i="34"/>
  <c r="AY17" i="34" s="1"/>
  <c r="BA37" i="34"/>
  <c r="AY14" i="34" l="1"/>
  <c r="AZ11" i="34"/>
  <c r="AZ38" i="34"/>
  <c r="AZ17" i="34" s="1"/>
  <c r="BB37" i="34"/>
  <c r="AZ14" i="34" l="1"/>
  <c r="BA11" i="34"/>
  <c r="BA38" i="34"/>
  <c r="BA17" i="34" s="1"/>
  <c r="BC37" i="34"/>
  <c r="BA14" i="34" l="1"/>
  <c r="BB11" i="34"/>
  <c r="BB38" i="34"/>
  <c r="BB17" i="34" s="1"/>
  <c r="BD37" i="34"/>
  <c r="BB14" i="34" l="1"/>
  <c r="BC11" i="34"/>
  <c r="BC38" i="34"/>
  <c r="BC17" i="34" s="1"/>
  <c r="BE37" i="34"/>
  <c r="BC14" i="34" l="1"/>
  <c r="BD11" i="34"/>
  <c r="BD38" i="34"/>
  <c r="BD17" i="34" s="1"/>
  <c r="BF37" i="34"/>
  <c r="BD14" i="34" l="1"/>
  <c r="BE11" i="34"/>
  <c r="BE38" i="34"/>
  <c r="BE17" i="34" s="1"/>
  <c r="BG37" i="34"/>
  <c r="BE14" i="34" l="1"/>
  <c r="BF11" i="34"/>
  <c r="BF38" i="34"/>
  <c r="BF17" i="34" s="1"/>
  <c r="BH37" i="34"/>
  <c r="BF14" i="34" l="1"/>
  <c r="BG11" i="34"/>
  <c r="BG38" i="34"/>
  <c r="BG17" i="34" s="1"/>
  <c r="BI37" i="34"/>
  <c r="BG14" i="34" l="1"/>
  <c r="BH11" i="34"/>
  <c r="BH38" i="34"/>
  <c r="BH17" i="34" s="1"/>
  <c r="BJ37" i="34"/>
  <c r="BH14" i="34" l="1"/>
  <c r="BI11" i="34"/>
  <c r="BI38" i="34"/>
  <c r="BI17" i="34" s="1"/>
  <c r="BK37" i="34"/>
  <c r="BI14" i="34" l="1"/>
  <c r="BJ11" i="34"/>
  <c r="BJ38" i="34"/>
  <c r="BJ17" i="34" s="1"/>
  <c r="BL37" i="34"/>
  <c r="BJ14" i="34" l="1"/>
  <c r="BK11" i="34"/>
  <c r="BK38" i="34"/>
  <c r="BK17" i="34" s="1"/>
  <c r="BM37" i="34"/>
  <c r="BK14" i="34" l="1"/>
  <c r="BL11" i="34"/>
  <c r="BL38" i="34"/>
  <c r="BL17" i="34" s="1"/>
  <c r="BN37" i="34"/>
  <c r="BL14" i="34" l="1"/>
  <c r="BM11" i="34"/>
  <c r="BM38" i="34"/>
  <c r="BM17" i="34" s="1"/>
  <c r="BO37" i="34"/>
  <c r="BM14" i="34" l="1"/>
  <c r="BN11" i="34"/>
  <c r="BN38" i="34"/>
  <c r="BN17" i="34" s="1"/>
  <c r="BP37" i="34"/>
  <c r="BN14" i="34" l="1"/>
  <c r="BO11" i="34"/>
  <c r="BO38" i="34"/>
  <c r="BO17" i="34" s="1"/>
  <c r="BQ37" i="34"/>
  <c r="BO14" i="34" l="1"/>
  <c r="BP11" i="34"/>
  <c r="BP38" i="34"/>
  <c r="BP17" i="34" s="1"/>
  <c r="BR37" i="34"/>
  <c r="BP14" i="34" l="1"/>
  <c r="BQ11" i="34"/>
  <c r="BQ38" i="34"/>
  <c r="BQ17" i="34" s="1"/>
  <c r="BS37" i="34"/>
  <c r="BQ14" i="34" l="1"/>
  <c r="BR11" i="34"/>
  <c r="BR38" i="34"/>
  <c r="BR17" i="34" s="1"/>
  <c r="BT37" i="34"/>
  <c r="BR14" i="34" l="1"/>
  <c r="BS11" i="34"/>
  <c r="BS38" i="34"/>
  <c r="BS17" i="34" s="1"/>
  <c r="BU37" i="34"/>
  <c r="BS14" i="34" l="1"/>
  <c r="BT11" i="34"/>
  <c r="BT38" i="34"/>
  <c r="BT17" i="34" s="1"/>
  <c r="BV37" i="34"/>
  <c r="BT14" i="34" l="1"/>
  <c r="BU11" i="34"/>
  <c r="BU38" i="34"/>
  <c r="BU17" i="34" s="1"/>
  <c r="BW37" i="34"/>
  <c r="BU14" i="34" l="1"/>
  <c r="BV11" i="34"/>
  <c r="BV38" i="34"/>
  <c r="BV17" i="34" s="1"/>
  <c r="BX37" i="34"/>
  <c r="BV14" i="34" l="1"/>
  <c r="BW11" i="34"/>
  <c r="BW38" i="34"/>
  <c r="BW17" i="34" s="1"/>
  <c r="BY37" i="34"/>
  <c r="BW14" i="34" l="1"/>
  <c r="BX11" i="34"/>
  <c r="BX38" i="34"/>
  <c r="BX17" i="34" s="1"/>
  <c r="BZ37" i="34"/>
  <c r="BX14" i="34" l="1"/>
  <c r="BY11" i="34"/>
  <c r="BY38" i="34"/>
  <c r="BY17" i="34" s="1"/>
  <c r="CA37" i="34"/>
  <c r="BY14" i="34" l="1"/>
  <c r="BZ11" i="34"/>
  <c r="BZ38" i="34"/>
  <c r="BZ17" i="34" s="1"/>
  <c r="CB37" i="34"/>
  <c r="BZ14" i="34" l="1"/>
  <c r="CA11" i="34"/>
  <c r="CA38" i="34"/>
  <c r="CA17" i="34" s="1"/>
  <c r="CC37" i="34"/>
  <c r="CA14" i="34" l="1"/>
  <c r="CB11" i="34"/>
  <c r="CB38" i="34"/>
  <c r="CB17" i="34" s="1"/>
  <c r="CD37" i="34"/>
  <c r="CB14" i="34" l="1"/>
  <c r="CC11" i="34"/>
  <c r="CC38" i="34"/>
  <c r="CC17" i="34" s="1"/>
  <c r="CE37" i="34"/>
  <c r="CC14" i="34" l="1"/>
  <c r="CD11" i="34"/>
  <c r="CD38" i="34"/>
  <c r="CD17" i="34" s="1"/>
  <c r="CF37" i="34"/>
  <c r="CD14" i="34" l="1"/>
  <c r="CE11" i="34"/>
  <c r="CE38" i="34"/>
  <c r="CE17" i="34" s="1"/>
  <c r="CG37" i="34"/>
  <c r="CE14" i="34" l="1"/>
  <c r="CF11" i="34"/>
  <c r="CF38" i="34"/>
  <c r="CF17" i="34" s="1"/>
  <c r="CH37" i="34"/>
  <c r="CF14" i="34" l="1"/>
  <c r="CG11" i="34"/>
  <c r="CG38" i="34"/>
  <c r="CG17" i="34" s="1"/>
  <c r="CI37" i="34"/>
  <c r="CG14" i="34" l="1"/>
  <c r="CH11" i="34"/>
  <c r="CH38" i="34"/>
  <c r="CH17" i="34" s="1"/>
  <c r="CJ37" i="34"/>
  <c r="CH14" i="34" l="1"/>
  <c r="CI11" i="34"/>
  <c r="CI38" i="34"/>
  <c r="CI17" i="34" s="1"/>
  <c r="CK37" i="34"/>
  <c r="CI14" i="34" l="1"/>
  <c r="CJ11" i="34"/>
  <c r="CJ38" i="34"/>
  <c r="CJ17" i="34" s="1"/>
  <c r="CL37" i="34"/>
  <c r="CJ14" i="34" l="1"/>
  <c r="CK11" i="34"/>
  <c r="CK38" i="34"/>
  <c r="CK17" i="34" s="1"/>
  <c r="CM37" i="34"/>
  <c r="CK14" i="34" l="1"/>
  <c r="CL11" i="34"/>
  <c r="CL38" i="34"/>
  <c r="CL17" i="34" s="1"/>
  <c r="CN37" i="34"/>
  <c r="CL14" i="34" l="1"/>
  <c r="CM11" i="34"/>
  <c r="CM38" i="34"/>
  <c r="CM17" i="34" s="1"/>
  <c r="CO37" i="34"/>
  <c r="CM14" i="34" l="1"/>
  <c r="CN11" i="34"/>
  <c r="CN38" i="34"/>
  <c r="CN17" i="34" s="1"/>
  <c r="CP37" i="34"/>
  <c r="CN14" i="34" l="1"/>
  <c r="CO11" i="34"/>
  <c r="CO38" i="34"/>
  <c r="CO17" i="34" s="1"/>
  <c r="CQ37" i="34"/>
  <c r="CO14" i="34" l="1"/>
  <c r="CP11" i="34"/>
  <c r="CP38" i="34"/>
  <c r="CP17" i="34" s="1"/>
  <c r="CR37" i="34"/>
  <c r="CP14" i="34" l="1"/>
  <c r="CQ11" i="34"/>
  <c r="CQ38" i="34"/>
  <c r="CQ17" i="34" s="1"/>
  <c r="CS37" i="34"/>
  <c r="CQ14" i="34" l="1"/>
  <c r="CR11" i="34"/>
  <c r="CR38" i="34"/>
  <c r="CR17" i="34" s="1"/>
  <c r="CT37" i="34"/>
  <c r="CR14" i="34" l="1"/>
  <c r="CS11" i="34"/>
  <c r="CS38" i="34"/>
  <c r="CS17" i="34" s="1"/>
  <c r="CU37" i="34"/>
  <c r="CS14" i="34" l="1"/>
  <c r="CT11" i="34"/>
  <c r="CT38" i="34"/>
  <c r="CT17" i="34" s="1"/>
  <c r="CV37" i="34"/>
  <c r="CT14" i="34" l="1"/>
  <c r="CU11" i="34"/>
  <c r="CU38" i="34"/>
  <c r="CU17" i="34" s="1"/>
  <c r="CW37" i="34"/>
  <c r="CX37" i="34" s="1"/>
  <c r="CY37" i="34" s="1"/>
  <c r="CZ37" i="34" s="1"/>
  <c r="DA37" i="34" s="1"/>
  <c r="DB37" i="34" s="1"/>
  <c r="DC37" i="34" s="1"/>
  <c r="DD37" i="34" s="1"/>
  <c r="DE37" i="34" s="1"/>
  <c r="DF37" i="34" s="1"/>
  <c r="DG37" i="34" s="1"/>
  <c r="DH37" i="34" s="1"/>
  <c r="DI37" i="34" s="1"/>
  <c r="DJ37" i="34" s="1"/>
  <c r="DK37" i="34" s="1"/>
  <c r="DL37" i="34" s="1"/>
  <c r="DM37" i="34" s="1"/>
  <c r="DN37" i="34" s="1"/>
  <c r="DO37" i="34" s="1"/>
  <c r="DP37" i="34" s="1"/>
  <c r="DQ37" i="34" s="1"/>
  <c r="DR37" i="34" s="1"/>
  <c r="DS37" i="34" s="1"/>
  <c r="DT37" i="34" s="1"/>
  <c r="DU37" i="34" s="1"/>
  <c r="DV37" i="34" s="1"/>
  <c r="DW37" i="34" s="1"/>
  <c r="DX37" i="34" s="1"/>
  <c r="DY37" i="34" s="1"/>
  <c r="DZ37" i="34" s="1"/>
  <c r="EA37" i="34" s="1"/>
  <c r="EB37" i="34" s="1"/>
  <c r="EC37" i="34" s="1"/>
  <c r="ED37" i="34" s="1"/>
  <c r="EE37" i="34" s="1"/>
  <c r="EF37" i="34" s="1"/>
  <c r="EG37" i="34" s="1"/>
  <c r="EH37" i="34" s="1"/>
  <c r="EI37" i="34" s="1"/>
  <c r="EJ37" i="34" s="1"/>
  <c r="EK37" i="34" s="1"/>
  <c r="EL37" i="34" s="1"/>
  <c r="EM37" i="34" s="1"/>
  <c r="EN37" i="34" s="1"/>
  <c r="EO37" i="34" s="1"/>
  <c r="EP37" i="34" s="1"/>
  <c r="EQ37" i="34" s="1"/>
  <c r="ER37" i="34" s="1"/>
  <c r="ES37" i="34" s="1"/>
  <c r="ET37" i="34" s="1"/>
  <c r="EU37" i="34" s="1"/>
  <c r="EV37" i="34" s="1"/>
  <c r="EW37" i="34" s="1"/>
  <c r="EX37" i="34" s="1"/>
  <c r="EY37" i="34" s="1"/>
  <c r="EZ37" i="34" s="1"/>
  <c r="FA37" i="34" s="1"/>
  <c r="FB37" i="34" s="1"/>
  <c r="FC37" i="34" s="1"/>
  <c r="FD37" i="34" s="1"/>
  <c r="FE37" i="34" s="1"/>
  <c r="FF37" i="34" s="1"/>
  <c r="FG37" i="34" s="1"/>
  <c r="FH37" i="34" s="1"/>
  <c r="FI37" i="34" s="1"/>
  <c r="FJ37" i="34" s="1"/>
  <c r="FK37" i="34" s="1"/>
  <c r="FL37" i="34" s="1"/>
  <c r="FM37" i="34" s="1"/>
  <c r="FN37" i="34" s="1"/>
  <c r="FO37" i="34" s="1"/>
  <c r="FP37" i="34" s="1"/>
  <c r="FQ37" i="34" s="1"/>
  <c r="FR37" i="34" s="1"/>
  <c r="FS37" i="34" s="1"/>
  <c r="FT37" i="34" s="1"/>
  <c r="FU37" i="34" s="1"/>
  <c r="FV37" i="34" s="1"/>
  <c r="FW37" i="34" s="1"/>
  <c r="FX37" i="34" s="1"/>
  <c r="FY37" i="34" s="1"/>
  <c r="FZ37" i="34" s="1"/>
  <c r="GA37" i="34" s="1"/>
  <c r="GB37" i="34" s="1"/>
  <c r="GC37" i="34" s="1"/>
  <c r="GD37" i="34" s="1"/>
  <c r="GE37" i="34" s="1"/>
  <c r="GF37" i="34" s="1"/>
  <c r="GG37" i="34" s="1"/>
  <c r="GH37" i="34" s="1"/>
  <c r="GI37" i="34" s="1"/>
  <c r="GJ37" i="34" s="1"/>
  <c r="GK37" i="34" s="1"/>
  <c r="GL37" i="34" s="1"/>
  <c r="GM37" i="34" s="1"/>
  <c r="GN37" i="34" s="1"/>
  <c r="GO37" i="34" s="1"/>
  <c r="GP37" i="34" s="1"/>
  <c r="GQ37" i="34" s="1"/>
  <c r="GR37" i="34" s="1"/>
  <c r="GS37" i="34" s="1"/>
  <c r="GT37" i="34" s="1"/>
  <c r="GU37" i="34" s="1"/>
  <c r="CU14" i="34" l="1"/>
  <c r="CV11" i="34"/>
  <c r="CV38" i="34"/>
  <c r="CV17" i="34" s="1"/>
  <c r="CV14" i="34" l="1"/>
</calcChain>
</file>

<file path=xl/comments1.xml><?xml version="1.0" encoding="utf-8"?>
<comments xmlns="http://schemas.openxmlformats.org/spreadsheetml/2006/main">
  <authors>
    <author>GAILLARD, Matthieu</author>
    <author>Evetmatt</author>
  </authors>
  <commentList>
    <comment ref="L3" authorId="0">
      <text>
        <r>
          <rPr>
            <b/>
            <sz val="9"/>
            <color indexed="81"/>
            <rFont val="Tahoma"/>
            <family val="2"/>
          </rPr>
          <t>GAILLARD, Matthieu:</t>
        </r>
        <r>
          <rPr>
            <sz val="9"/>
            <color indexed="81"/>
            <rFont val="Tahoma"/>
            <family val="2"/>
          </rPr>
          <t xml:space="preserve">
Surtout la région de Durban pour le soleil et les plages. Pour le soleil et les plages, déconseille la région du Cap. </t>
        </r>
      </text>
    </comment>
    <comment ref="M3" authorId="0">
      <text>
        <r>
          <rPr>
            <b/>
            <sz val="9"/>
            <color indexed="81"/>
            <rFont val="Tahoma"/>
            <family val="2"/>
          </rPr>
          <t>GAILLARD, Matthieu:</t>
        </r>
        <r>
          <rPr>
            <sz val="9"/>
            <color indexed="81"/>
            <rFont val="Tahoma"/>
            <family val="2"/>
          </rPr>
          <t xml:space="preserve">
5 pour les randonnées et la nature. Mais déconseillé sur le soleil dans la région du Cap. </t>
        </r>
      </text>
    </comment>
    <comment ref="N3" authorId="0">
      <text>
        <r>
          <rPr>
            <b/>
            <sz val="9"/>
            <color indexed="81"/>
            <rFont val="Tahoma"/>
            <family val="2"/>
          </rPr>
          <t>GAILLARD, Matthieu:</t>
        </r>
        <r>
          <rPr>
            <sz val="9"/>
            <color indexed="81"/>
            <rFont val="Tahoma"/>
            <family val="2"/>
          </rPr>
          <t xml:space="preserve">
5 pour les randonnées et la nature - Déconseillé pour la plage et le soleil dans la région du Cap. </t>
        </r>
      </text>
    </comment>
    <comment ref="O3" authorId="0">
      <text>
        <r>
          <rPr>
            <b/>
            <sz val="9"/>
            <color indexed="81"/>
            <rFont val="Tahoma"/>
            <family val="2"/>
          </rPr>
          <t>GAILLARD, Matthieu:</t>
        </r>
        <r>
          <rPr>
            <sz val="9"/>
            <color indexed="81"/>
            <rFont val="Tahoma"/>
            <family val="2"/>
          </rPr>
          <t xml:space="preserve">
Déconseillé pour les plages et le soleil. </t>
        </r>
      </text>
    </comment>
    <comment ref="P3" authorId="0">
      <text>
        <r>
          <rPr>
            <b/>
            <sz val="9"/>
            <color indexed="81"/>
            <rFont val="Tahoma"/>
            <family val="2"/>
          </rPr>
          <t>GAILLARD, Matthieu:</t>
        </r>
        <r>
          <rPr>
            <sz val="9"/>
            <color indexed="81"/>
            <rFont val="Tahoma"/>
            <family val="2"/>
          </rPr>
          <t xml:space="preserve">
5 pour les randonnées et la nature</t>
        </r>
      </text>
    </comment>
    <comment ref="Q3" authorId="0">
      <text>
        <r>
          <rPr>
            <b/>
            <sz val="9"/>
            <color indexed="81"/>
            <rFont val="Tahoma"/>
            <family val="2"/>
          </rPr>
          <t>GAILLARD, Matthieu:</t>
        </r>
        <r>
          <rPr>
            <sz val="9"/>
            <color indexed="81"/>
            <rFont val="Tahoma"/>
            <family val="2"/>
          </rPr>
          <t xml:space="preserve">
5 pour les randonnées et la nature</t>
        </r>
      </text>
    </comment>
    <comment ref="H4" authorId="0">
      <text>
        <r>
          <rPr>
            <b/>
            <sz val="9"/>
            <color indexed="81"/>
            <rFont val="Tahoma"/>
            <family val="2"/>
          </rPr>
          <t>GAILLARD, Matthieu:</t>
        </r>
        <r>
          <rPr>
            <sz val="9"/>
            <color indexed="81"/>
            <rFont val="Tahoma"/>
            <family val="2"/>
          </rPr>
          <t xml:space="preserve">
Déconseillé pour le soleil et les plafes. </t>
        </r>
      </text>
    </comment>
    <comment ref="I4" authorId="0">
      <text>
        <r>
          <rPr>
            <b/>
            <sz val="9"/>
            <color indexed="81"/>
            <rFont val="Tahoma"/>
            <family val="2"/>
          </rPr>
          <t>GAILLARD, Matthieu:</t>
        </r>
        <r>
          <rPr>
            <sz val="9"/>
            <color indexed="81"/>
            <rFont val="Tahoma"/>
            <family val="2"/>
          </rPr>
          <t xml:space="preserve">
Déconseillé pour le soleil et les plafes. </t>
        </r>
      </text>
    </comment>
    <comment ref="M4" authorId="0">
      <text>
        <r>
          <rPr>
            <b/>
            <sz val="9"/>
            <color indexed="81"/>
            <rFont val="Tahoma"/>
            <family val="2"/>
          </rPr>
          <t>GAILLARD, Matthieu:</t>
        </r>
        <r>
          <rPr>
            <sz val="9"/>
            <color indexed="81"/>
            <rFont val="Tahoma"/>
            <family val="2"/>
          </rPr>
          <t xml:space="preserve">
5 pour le soleil et les plages</t>
        </r>
      </text>
    </comment>
    <comment ref="N4" authorId="0">
      <text>
        <r>
          <rPr>
            <b/>
            <sz val="9"/>
            <color indexed="81"/>
            <rFont val="Tahoma"/>
            <family val="2"/>
          </rPr>
          <t>GAILLARD, Matthieu:</t>
        </r>
        <r>
          <rPr>
            <sz val="9"/>
            <color indexed="81"/>
            <rFont val="Tahoma"/>
            <family val="2"/>
          </rPr>
          <t xml:space="preserve">
5 pour le soleil et les plages</t>
        </r>
      </text>
    </comment>
    <comment ref="O4" authorId="0">
      <text>
        <r>
          <rPr>
            <b/>
            <sz val="9"/>
            <color indexed="81"/>
            <rFont val="Tahoma"/>
            <family val="2"/>
          </rPr>
          <t>GAILLARD, Matthieu:</t>
        </r>
        <r>
          <rPr>
            <sz val="9"/>
            <color indexed="81"/>
            <rFont val="Tahoma"/>
            <family val="2"/>
          </rPr>
          <t xml:space="preserve">
5 pour le soleil et les plages</t>
        </r>
      </text>
    </comment>
    <comment ref="Q4" authorId="0">
      <text>
        <r>
          <rPr>
            <b/>
            <sz val="9"/>
            <color indexed="81"/>
            <rFont val="Tahoma"/>
            <family val="2"/>
          </rPr>
          <t>GAILLARD, Matthieu:</t>
        </r>
        <r>
          <rPr>
            <sz val="9"/>
            <color indexed="81"/>
            <rFont val="Tahoma"/>
            <family val="2"/>
          </rPr>
          <t xml:space="preserve">
5 pour les randonnées et la nature</t>
        </r>
      </text>
    </comment>
    <comment ref="R4" authorId="0">
      <text>
        <r>
          <rPr>
            <b/>
            <sz val="9"/>
            <color indexed="81"/>
            <rFont val="Tahoma"/>
            <family val="2"/>
          </rPr>
          <t>GAILLARD, Matthieu:</t>
        </r>
        <r>
          <rPr>
            <sz val="9"/>
            <color indexed="81"/>
            <rFont val="Tahoma"/>
            <family val="2"/>
          </rPr>
          <t xml:space="preserve">
5 pour les randonnées et la nature</t>
        </r>
      </text>
    </comment>
    <comment ref="L6" authorId="0">
      <text>
        <r>
          <rPr>
            <b/>
            <sz val="9"/>
            <color indexed="81"/>
            <rFont val="Tahoma"/>
            <family val="2"/>
          </rPr>
          <t>GAILLARD, Matthieu:</t>
        </r>
        <r>
          <rPr>
            <sz val="9"/>
            <color indexed="81"/>
            <rFont val="Tahoma"/>
            <family val="2"/>
          </rPr>
          <t xml:space="preserve">
Déconseillé pour la plage et le soleil</t>
        </r>
      </text>
    </comment>
    <comment ref="H8" authorId="0">
      <text>
        <r>
          <rPr>
            <b/>
            <sz val="9"/>
            <color indexed="81"/>
            <rFont val="Tahoma"/>
            <family val="2"/>
          </rPr>
          <t>GAILLARD, Matthieu:</t>
        </r>
        <r>
          <rPr>
            <sz val="9"/>
            <color indexed="81"/>
            <rFont val="Tahoma"/>
            <family val="2"/>
          </rPr>
          <t xml:space="preserve">
5 pour les randonnées et la nature</t>
        </r>
      </text>
    </comment>
    <comment ref="I8" authorId="0">
      <text>
        <r>
          <rPr>
            <b/>
            <sz val="9"/>
            <color indexed="81"/>
            <rFont val="Tahoma"/>
            <family val="2"/>
          </rPr>
          <t>GAILLARD, Matthieu:</t>
        </r>
        <r>
          <rPr>
            <sz val="9"/>
            <color indexed="81"/>
            <rFont val="Tahoma"/>
            <family val="2"/>
          </rPr>
          <t xml:space="preserve">
5 pour les randonnées et la nature</t>
        </r>
      </text>
    </comment>
    <comment ref="K8" authorId="0">
      <text>
        <r>
          <rPr>
            <b/>
            <sz val="9"/>
            <color indexed="81"/>
            <rFont val="Tahoma"/>
            <family val="2"/>
          </rPr>
          <t>GAILLARD, Matthieu:</t>
        </r>
        <r>
          <rPr>
            <sz val="9"/>
            <color indexed="81"/>
            <rFont val="Tahoma"/>
            <family val="2"/>
          </rPr>
          <t xml:space="preserve">
Déconseillé en randos et natures</t>
        </r>
      </text>
    </comment>
    <comment ref="P8" authorId="0">
      <text>
        <r>
          <rPr>
            <b/>
            <sz val="9"/>
            <color indexed="81"/>
            <rFont val="Tahoma"/>
            <family val="2"/>
          </rPr>
          <t>GAILLARD, Matthieu:</t>
        </r>
        <r>
          <rPr>
            <sz val="9"/>
            <color indexed="81"/>
            <rFont val="Tahoma"/>
            <family val="2"/>
          </rPr>
          <t xml:space="preserve">
Déconseillé en randos et natures</t>
        </r>
      </text>
    </comment>
    <comment ref="R8" authorId="0">
      <text>
        <r>
          <rPr>
            <b/>
            <sz val="9"/>
            <color indexed="81"/>
            <rFont val="Tahoma"/>
            <family val="2"/>
          </rPr>
          <t>GAILLARD, Matthieu:</t>
        </r>
        <r>
          <rPr>
            <sz val="9"/>
            <color indexed="81"/>
            <rFont val="Tahoma"/>
            <family val="2"/>
          </rPr>
          <t xml:space="preserve">
5 pour les randonnées et la nature</t>
        </r>
      </text>
    </comment>
    <comment ref="S8" authorId="0">
      <text>
        <r>
          <rPr>
            <b/>
            <sz val="9"/>
            <color indexed="81"/>
            <rFont val="Tahoma"/>
            <family val="2"/>
          </rPr>
          <t>GAILLARD, Matthieu:</t>
        </r>
        <r>
          <rPr>
            <sz val="9"/>
            <color indexed="81"/>
            <rFont val="Tahoma"/>
            <family val="2"/>
          </rPr>
          <t xml:space="preserve">
5 pour les randonnées et la nature</t>
        </r>
      </text>
    </comment>
    <comment ref="K10" authorId="0">
      <text>
        <r>
          <rPr>
            <b/>
            <sz val="9"/>
            <color indexed="81"/>
            <rFont val="Tahoma"/>
            <family val="2"/>
          </rPr>
          <t>GAILLARD, Matthieu:</t>
        </r>
        <r>
          <rPr>
            <sz val="9"/>
            <color indexed="81"/>
            <rFont val="Tahoma"/>
            <family val="2"/>
          </rPr>
          <t xml:space="preserve">
5 pour le soleil et les plages</t>
        </r>
      </text>
    </comment>
    <comment ref="L10" authorId="0">
      <text>
        <r>
          <rPr>
            <b/>
            <sz val="9"/>
            <color indexed="81"/>
            <rFont val="Tahoma"/>
            <family val="2"/>
          </rPr>
          <t>GAILLARD, Matthieu:</t>
        </r>
        <r>
          <rPr>
            <sz val="9"/>
            <color indexed="81"/>
            <rFont val="Tahoma"/>
            <family val="2"/>
          </rPr>
          <t xml:space="preserve">
5 pour le soleil et les plages</t>
        </r>
      </text>
    </comment>
    <comment ref="M10" authorId="0">
      <text>
        <r>
          <rPr>
            <b/>
            <sz val="9"/>
            <color indexed="81"/>
            <rFont val="Tahoma"/>
            <family val="2"/>
          </rPr>
          <t>GAILLARD, Matthieu:</t>
        </r>
        <r>
          <rPr>
            <sz val="9"/>
            <color indexed="81"/>
            <rFont val="Tahoma"/>
            <family val="2"/>
          </rPr>
          <t xml:space="preserve">
Conseillé pour le soleil et les plages- Déconseillé pour les randos. </t>
        </r>
      </text>
    </comment>
    <comment ref="N10" authorId="0">
      <text>
        <r>
          <rPr>
            <b/>
            <sz val="9"/>
            <color indexed="81"/>
            <rFont val="Tahoma"/>
            <family val="2"/>
          </rPr>
          <t>GAILLARD, Matthieu:</t>
        </r>
        <r>
          <rPr>
            <sz val="9"/>
            <color indexed="81"/>
            <rFont val="Tahoma"/>
            <family val="2"/>
          </rPr>
          <t xml:space="preserve">
5 pour le soleil et les plages</t>
        </r>
      </text>
    </comment>
    <comment ref="O10" authorId="0">
      <text>
        <r>
          <rPr>
            <b/>
            <sz val="9"/>
            <color indexed="81"/>
            <rFont val="Tahoma"/>
            <family val="2"/>
          </rPr>
          <t>GAILLARD, Matthieu:</t>
        </r>
        <r>
          <rPr>
            <sz val="9"/>
            <color indexed="81"/>
            <rFont val="Tahoma"/>
            <family val="2"/>
          </rPr>
          <t xml:space="preserve">
Déconseillé pour les randos et la plage. </t>
        </r>
      </text>
    </comment>
    <comment ref="Q10" authorId="0">
      <text>
        <r>
          <rPr>
            <b/>
            <sz val="9"/>
            <color indexed="81"/>
            <rFont val="Tahoma"/>
            <family val="2"/>
          </rPr>
          <t>GAILLARD, Matthieu:</t>
        </r>
        <r>
          <rPr>
            <sz val="9"/>
            <color indexed="81"/>
            <rFont val="Tahoma"/>
            <family val="2"/>
          </rPr>
          <t xml:space="preserve">
5 pour les randonnées et la nature</t>
        </r>
      </text>
    </comment>
    <comment ref="R10" authorId="0">
      <text>
        <r>
          <rPr>
            <b/>
            <sz val="9"/>
            <color indexed="81"/>
            <rFont val="Tahoma"/>
            <family val="2"/>
          </rPr>
          <t>GAILLARD, Matthieu:</t>
        </r>
        <r>
          <rPr>
            <sz val="9"/>
            <color indexed="81"/>
            <rFont val="Tahoma"/>
            <family val="2"/>
          </rPr>
          <t xml:space="preserve">
5 pour les randonnées et la nature</t>
        </r>
      </text>
    </comment>
    <comment ref="S10" authorId="0">
      <text>
        <r>
          <rPr>
            <b/>
            <sz val="9"/>
            <color indexed="81"/>
            <rFont val="Tahoma"/>
            <family val="2"/>
          </rPr>
          <t>GAILLARD, Matthieu:</t>
        </r>
        <r>
          <rPr>
            <sz val="9"/>
            <color indexed="81"/>
            <rFont val="Tahoma"/>
            <family val="2"/>
          </rPr>
          <t xml:space="preserve">
5 pour les randonnées et la nature</t>
        </r>
      </text>
    </comment>
    <comment ref="Q11" authorId="0">
      <text>
        <r>
          <rPr>
            <b/>
            <sz val="9"/>
            <color indexed="81"/>
            <rFont val="Tahoma"/>
            <family val="2"/>
          </rPr>
          <t>GAILLARD, Matthieu:</t>
        </r>
        <r>
          <rPr>
            <sz val="9"/>
            <color indexed="81"/>
            <rFont val="Tahoma"/>
            <family val="2"/>
          </rPr>
          <t xml:space="preserve">
Déconseillé pour les plages et le soleilL </t>
        </r>
      </text>
    </comment>
    <comment ref="S11" authorId="0">
      <text>
        <r>
          <rPr>
            <b/>
            <sz val="9"/>
            <color indexed="81"/>
            <rFont val="Tahoma"/>
            <family val="2"/>
          </rPr>
          <t>GAILLARD, Matthieu:</t>
        </r>
        <r>
          <rPr>
            <sz val="9"/>
            <color indexed="81"/>
            <rFont val="Tahoma"/>
            <family val="2"/>
          </rPr>
          <t xml:space="preserve">
5 pour le soleil et les plages</t>
        </r>
      </text>
    </comment>
    <comment ref="L13" authorId="0">
      <text>
        <r>
          <rPr>
            <b/>
            <sz val="9"/>
            <color indexed="81"/>
            <rFont val="Tahoma"/>
            <family val="2"/>
          </rPr>
          <t>GAILLARD, Matthieu:</t>
        </r>
        <r>
          <rPr>
            <sz val="9"/>
            <color indexed="81"/>
            <rFont val="Tahoma"/>
            <family val="2"/>
          </rPr>
          <t xml:space="preserve">
5 pour le soleil et les plages</t>
        </r>
      </text>
    </comment>
    <comment ref="M13" authorId="0">
      <text>
        <r>
          <rPr>
            <b/>
            <sz val="9"/>
            <color indexed="81"/>
            <rFont val="Tahoma"/>
            <family val="2"/>
          </rPr>
          <t>GAILLARD, Matthieu:</t>
        </r>
        <r>
          <rPr>
            <sz val="9"/>
            <color indexed="81"/>
            <rFont val="Tahoma"/>
            <family val="2"/>
          </rPr>
          <t xml:space="preserve">
5 pour le soleil et les plages</t>
        </r>
      </text>
    </comment>
    <comment ref="N13" authorId="0">
      <text>
        <r>
          <rPr>
            <b/>
            <sz val="9"/>
            <color indexed="81"/>
            <rFont val="Tahoma"/>
            <family val="2"/>
          </rPr>
          <t>GAILLARD, Matthieu:</t>
        </r>
        <r>
          <rPr>
            <sz val="9"/>
            <color indexed="81"/>
            <rFont val="Tahoma"/>
            <family val="2"/>
          </rPr>
          <t xml:space="preserve">
5 pour le soleil et les plages</t>
        </r>
      </text>
    </comment>
    <comment ref="O13" authorId="0">
      <text>
        <r>
          <rPr>
            <b/>
            <sz val="9"/>
            <color indexed="81"/>
            <rFont val="Tahoma"/>
            <family val="2"/>
          </rPr>
          <t>GAILLARD, Matthieu:</t>
        </r>
        <r>
          <rPr>
            <sz val="9"/>
            <color indexed="81"/>
            <rFont val="Tahoma"/>
            <family val="2"/>
          </rPr>
          <t xml:space="preserve">
5 pour le soleil et les plages</t>
        </r>
      </text>
    </comment>
    <comment ref="Q13" authorId="0">
      <text>
        <r>
          <rPr>
            <b/>
            <sz val="9"/>
            <color indexed="81"/>
            <rFont val="Tahoma"/>
            <family val="2"/>
          </rPr>
          <t>GAILLARD, Matthieu:</t>
        </r>
        <r>
          <rPr>
            <sz val="9"/>
            <color indexed="81"/>
            <rFont val="Tahoma"/>
            <family val="2"/>
          </rPr>
          <t xml:space="preserve">
5 pour le soleil et les plages</t>
        </r>
      </text>
    </comment>
    <comment ref="R13" authorId="0">
      <text>
        <r>
          <rPr>
            <b/>
            <sz val="9"/>
            <color indexed="81"/>
            <rFont val="Tahoma"/>
            <family val="2"/>
          </rPr>
          <t>GAILLARD, Matthieu:</t>
        </r>
        <r>
          <rPr>
            <sz val="9"/>
            <color indexed="81"/>
            <rFont val="Tahoma"/>
            <family val="2"/>
          </rPr>
          <t xml:space="preserve">
5 pour le soleil et les plages</t>
        </r>
      </text>
    </comment>
    <comment ref="S13" authorId="0">
      <text>
        <r>
          <rPr>
            <b/>
            <sz val="9"/>
            <color indexed="81"/>
            <rFont val="Tahoma"/>
            <family val="2"/>
          </rPr>
          <t>GAILLARD, Matthieu:</t>
        </r>
        <r>
          <rPr>
            <sz val="9"/>
            <color indexed="81"/>
            <rFont val="Tahoma"/>
            <family val="2"/>
          </rPr>
          <t xml:space="preserve">
5 pour le soleil et les plages</t>
        </r>
      </text>
    </comment>
    <comment ref="H14" authorId="0">
      <text>
        <r>
          <rPr>
            <b/>
            <sz val="9"/>
            <color indexed="81"/>
            <rFont val="Tahoma"/>
            <family val="2"/>
          </rPr>
          <t>GAILLARD, Matthieu:</t>
        </r>
        <r>
          <rPr>
            <sz val="9"/>
            <color indexed="81"/>
            <rFont val="Tahoma"/>
            <family val="2"/>
          </rPr>
          <t xml:space="preserve">
5 pour les randonnées et la nature</t>
        </r>
      </text>
    </comment>
    <comment ref="I14" authorId="0">
      <text>
        <r>
          <rPr>
            <b/>
            <sz val="9"/>
            <color indexed="81"/>
            <rFont val="Tahoma"/>
            <family val="2"/>
          </rPr>
          <t>GAILLARD, Matthieu:</t>
        </r>
        <r>
          <rPr>
            <sz val="9"/>
            <color indexed="81"/>
            <rFont val="Tahoma"/>
            <family val="2"/>
          </rPr>
          <t xml:space="preserve">
5 pour les randonnées et la nature</t>
        </r>
      </text>
    </comment>
    <comment ref="J14" authorId="0">
      <text>
        <r>
          <rPr>
            <b/>
            <sz val="9"/>
            <color indexed="81"/>
            <rFont val="Tahoma"/>
            <family val="2"/>
          </rPr>
          <t>GAILLARD, Matthieu:</t>
        </r>
        <r>
          <rPr>
            <sz val="9"/>
            <color indexed="81"/>
            <rFont val="Tahoma"/>
            <family val="2"/>
          </rPr>
          <t xml:space="preserve">
5 pour les randonnées et la nature</t>
        </r>
      </text>
    </comment>
    <comment ref="O14" authorId="0">
      <text>
        <r>
          <rPr>
            <b/>
            <sz val="9"/>
            <color indexed="81"/>
            <rFont val="Tahoma"/>
            <family val="2"/>
          </rPr>
          <t>GAILLARD, Matthieu:</t>
        </r>
        <r>
          <rPr>
            <sz val="9"/>
            <color indexed="81"/>
            <rFont val="Tahoma"/>
            <family val="2"/>
          </rPr>
          <t xml:space="preserve">
Déconseillé pour les randos et la nature. </t>
        </r>
      </text>
    </comment>
    <comment ref="S14" authorId="0">
      <text>
        <r>
          <rPr>
            <b/>
            <sz val="9"/>
            <color indexed="81"/>
            <rFont val="Tahoma"/>
            <family val="2"/>
          </rPr>
          <t>GAILLARD, Matthieu:</t>
        </r>
        <r>
          <rPr>
            <sz val="9"/>
            <color indexed="81"/>
            <rFont val="Tahoma"/>
            <family val="2"/>
          </rPr>
          <t xml:space="preserve">
5 pour les randonnées et la nature</t>
        </r>
      </text>
    </comment>
    <comment ref="J16" authorId="0">
      <text>
        <r>
          <rPr>
            <b/>
            <sz val="9"/>
            <color indexed="81"/>
            <rFont val="Tahoma"/>
            <family val="2"/>
          </rPr>
          <t>GAILLARD, Matthieu:</t>
        </r>
        <r>
          <rPr>
            <sz val="9"/>
            <color indexed="81"/>
            <rFont val="Tahoma"/>
            <family val="2"/>
          </rPr>
          <t xml:space="preserve">
Déconseillé pour la plage et le soleil. </t>
        </r>
      </text>
    </comment>
    <comment ref="M16" authorId="0">
      <text>
        <r>
          <rPr>
            <b/>
            <sz val="9"/>
            <color indexed="81"/>
            <rFont val="Tahoma"/>
            <family val="2"/>
          </rPr>
          <t>GAILLARD, Matthieu:</t>
        </r>
        <r>
          <rPr>
            <sz val="9"/>
            <color indexed="81"/>
            <rFont val="Tahoma"/>
            <family val="2"/>
          </rPr>
          <t xml:space="preserve">
5 pour le soleil et les plages</t>
        </r>
      </text>
    </comment>
    <comment ref="N16" authorId="0">
      <text>
        <r>
          <rPr>
            <b/>
            <sz val="9"/>
            <color indexed="81"/>
            <rFont val="Tahoma"/>
            <family val="2"/>
          </rPr>
          <t>GAILLARD, Matthieu:</t>
        </r>
        <r>
          <rPr>
            <sz val="9"/>
            <color indexed="81"/>
            <rFont val="Tahoma"/>
            <family val="2"/>
          </rPr>
          <t xml:space="preserve">
5 pour le soleil et les plages (surtout l'Ouest)</t>
        </r>
      </text>
    </comment>
    <comment ref="O16" authorId="0">
      <text>
        <r>
          <rPr>
            <b/>
            <sz val="9"/>
            <color indexed="81"/>
            <rFont val="Tahoma"/>
            <family val="2"/>
          </rPr>
          <t>GAILLARD, Matthieu:</t>
        </r>
        <r>
          <rPr>
            <sz val="9"/>
            <color indexed="81"/>
            <rFont val="Tahoma"/>
            <family val="2"/>
          </rPr>
          <t xml:space="preserve">
5 pour le soleil et les plages (surtout l'Ouest)</t>
        </r>
      </text>
    </comment>
    <comment ref="P16" authorId="0">
      <text>
        <r>
          <rPr>
            <b/>
            <sz val="9"/>
            <color indexed="81"/>
            <rFont val="Tahoma"/>
            <family val="2"/>
          </rPr>
          <t>GAILLARD, Matthieu:</t>
        </r>
        <r>
          <rPr>
            <sz val="9"/>
            <color indexed="81"/>
            <rFont val="Tahoma"/>
            <family val="2"/>
          </rPr>
          <t xml:space="preserve">
Pour les plages, le mieux est l'Ouest. </t>
        </r>
      </text>
    </comment>
    <comment ref="R16" authorId="0">
      <text>
        <r>
          <rPr>
            <b/>
            <sz val="9"/>
            <color indexed="81"/>
            <rFont val="Tahoma"/>
            <family val="2"/>
          </rPr>
          <t>GAILLARD, Matthieu:</t>
        </r>
        <r>
          <rPr>
            <sz val="9"/>
            <color indexed="81"/>
            <rFont val="Tahoma"/>
            <family val="2"/>
          </rPr>
          <t xml:space="preserve">
5 pour les plages et soleil sur la côte Est. </t>
        </r>
      </text>
    </comment>
    <comment ref="S16" authorId="0">
      <text>
        <r>
          <rPr>
            <b/>
            <sz val="9"/>
            <color indexed="81"/>
            <rFont val="Tahoma"/>
            <family val="2"/>
          </rPr>
          <t>GAILLARD, Matthieu:</t>
        </r>
        <r>
          <rPr>
            <sz val="9"/>
            <color indexed="81"/>
            <rFont val="Tahoma"/>
            <family val="2"/>
          </rPr>
          <t xml:space="preserve">
Déconseillé pour les plages et le soleil (côte ouest)</t>
        </r>
      </text>
    </comment>
    <comment ref="H18" authorId="0">
      <text>
        <r>
          <rPr>
            <b/>
            <sz val="9"/>
            <color indexed="81"/>
            <rFont val="Tahoma"/>
            <family val="2"/>
          </rPr>
          <t>GAILLARD, Matthieu:</t>
        </r>
        <r>
          <rPr>
            <sz val="9"/>
            <color indexed="81"/>
            <rFont val="Tahoma"/>
            <family val="2"/>
          </rPr>
          <t xml:space="preserve">
5 pour les randonnées et la nature</t>
        </r>
      </text>
    </comment>
    <comment ref="I18" authorId="0">
      <text>
        <r>
          <rPr>
            <b/>
            <sz val="9"/>
            <color indexed="81"/>
            <rFont val="Tahoma"/>
            <family val="2"/>
          </rPr>
          <t>GAILLARD, Matthieu:</t>
        </r>
        <r>
          <rPr>
            <sz val="9"/>
            <color indexed="81"/>
            <rFont val="Tahoma"/>
            <family val="2"/>
          </rPr>
          <t xml:space="preserve">
5 pour les randonnées et la nature</t>
        </r>
      </text>
    </comment>
    <comment ref="K18" authorId="0">
      <text>
        <r>
          <rPr>
            <b/>
            <sz val="9"/>
            <color indexed="81"/>
            <rFont val="Tahoma"/>
            <family val="2"/>
          </rPr>
          <t>GAILLARD, Matthieu:</t>
        </r>
        <r>
          <rPr>
            <sz val="9"/>
            <color indexed="81"/>
            <rFont val="Tahoma"/>
            <family val="2"/>
          </rPr>
          <t xml:space="preserve">
Déconseillé en randos et natures</t>
        </r>
      </text>
    </comment>
    <comment ref="L18" authorId="0">
      <text>
        <r>
          <rPr>
            <b/>
            <sz val="9"/>
            <color indexed="81"/>
            <rFont val="Tahoma"/>
            <family val="2"/>
          </rPr>
          <t>GAILLARD, Matthieu:</t>
        </r>
        <r>
          <rPr>
            <sz val="9"/>
            <color indexed="81"/>
            <rFont val="Tahoma"/>
            <family val="2"/>
          </rPr>
          <t xml:space="preserve">
Déconseillé en randos et natures</t>
        </r>
      </text>
    </comment>
    <comment ref="M18" authorId="0">
      <text>
        <r>
          <rPr>
            <b/>
            <sz val="9"/>
            <color indexed="81"/>
            <rFont val="Tahoma"/>
            <family val="2"/>
          </rPr>
          <t>GAILLARD, Matthieu:</t>
        </r>
        <r>
          <rPr>
            <sz val="9"/>
            <color indexed="81"/>
            <rFont val="Tahoma"/>
            <family val="2"/>
          </rPr>
          <t xml:space="preserve">
Déconseillé en randos et natures</t>
        </r>
      </text>
    </comment>
    <comment ref="N18" authorId="0">
      <text>
        <r>
          <rPr>
            <b/>
            <sz val="9"/>
            <color indexed="81"/>
            <rFont val="Tahoma"/>
            <family val="2"/>
          </rPr>
          <t>GAILLARD, Matthieu:</t>
        </r>
        <r>
          <rPr>
            <sz val="9"/>
            <color indexed="81"/>
            <rFont val="Tahoma"/>
            <family val="2"/>
          </rPr>
          <t xml:space="preserve">
Déconseillé en randos et natures</t>
        </r>
      </text>
    </comment>
    <comment ref="O18" authorId="0">
      <text>
        <r>
          <rPr>
            <b/>
            <sz val="9"/>
            <color indexed="81"/>
            <rFont val="Tahoma"/>
            <family val="2"/>
          </rPr>
          <t>GAILLARD, Matthieu:</t>
        </r>
        <r>
          <rPr>
            <sz val="9"/>
            <color indexed="81"/>
            <rFont val="Tahoma"/>
            <family val="2"/>
          </rPr>
          <t xml:space="preserve">
Déconseillé pour les randos et la nature. </t>
        </r>
      </text>
    </comment>
    <comment ref="P18" authorId="0">
      <text>
        <r>
          <rPr>
            <b/>
            <sz val="9"/>
            <color indexed="81"/>
            <rFont val="Tahoma"/>
            <family val="2"/>
          </rPr>
          <t>GAILLARD, Matthieu:</t>
        </r>
        <r>
          <rPr>
            <sz val="9"/>
            <color indexed="81"/>
            <rFont val="Tahoma"/>
            <family val="2"/>
          </rPr>
          <t xml:space="preserve">
Déconseillé en randos et natures</t>
        </r>
      </text>
    </comment>
    <comment ref="S18" authorId="0">
      <text>
        <r>
          <rPr>
            <b/>
            <sz val="9"/>
            <color indexed="81"/>
            <rFont val="Tahoma"/>
            <family val="2"/>
          </rPr>
          <t>GAILLARD, Matthieu:</t>
        </r>
        <r>
          <rPr>
            <sz val="9"/>
            <color indexed="81"/>
            <rFont val="Tahoma"/>
            <family val="2"/>
          </rPr>
          <t xml:space="preserve">
5 pour les randonnées et la nature</t>
        </r>
      </text>
    </comment>
    <comment ref="H19" authorId="0">
      <text>
        <r>
          <rPr>
            <b/>
            <sz val="9"/>
            <color indexed="81"/>
            <rFont val="Tahoma"/>
            <family val="2"/>
          </rPr>
          <t>GAILLARD, Matthieu:</t>
        </r>
        <r>
          <rPr>
            <sz val="9"/>
            <color indexed="81"/>
            <rFont val="Tahoma"/>
            <family val="2"/>
          </rPr>
          <t xml:space="preserve">
Déconseillé pour le soleil et les plafes. </t>
        </r>
      </text>
    </comment>
    <comment ref="I19" authorId="0">
      <text>
        <r>
          <rPr>
            <b/>
            <sz val="9"/>
            <color indexed="81"/>
            <rFont val="Tahoma"/>
            <family val="2"/>
          </rPr>
          <t>GAILLARD, Matthieu:</t>
        </r>
        <r>
          <rPr>
            <sz val="9"/>
            <color indexed="81"/>
            <rFont val="Tahoma"/>
            <family val="2"/>
          </rPr>
          <t xml:space="preserve">
Déconseillé pour le soleil et les plafes. </t>
        </r>
      </text>
    </comment>
    <comment ref="M19" authorId="0">
      <text>
        <r>
          <rPr>
            <b/>
            <sz val="9"/>
            <color indexed="81"/>
            <rFont val="Tahoma"/>
            <family val="2"/>
          </rPr>
          <t>GAILLARD, Matthieu:</t>
        </r>
        <r>
          <rPr>
            <sz val="9"/>
            <color indexed="81"/>
            <rFont val="Tahoma"/>
            <family val="2"/>
          </rPr>
          <t xml:space="preserve">
5 pour le soleil et les plages</t>
        </r>
      </text>
    </comment>
    <comment ref="M20" authorId="0">
      <text>
        <r>
          <rPr>
            <b/>
            <sz val="9"/>
            <color indexed="81"/>
            <rFont val="Tahoma"/>
            <family val="2"/>
          </rPr>
          <t>GAILLARD, Matthieu:</t>
        </r>
        <r>
          <rPr>
            <sz val="9"/>
            <color indexed="81"/>
            <rFont val="Tahoma"/>
            <family val="2"/>
          </rPr>
          <t xml:space="preserve">
Déconseillé en randos et natures</t>
        </r>
      </text>
    </comment>
    <comment ref="N20" authorId="0">
      <text>
        <r>
          <rPr>
            <b/>
            <sz val="9"/>
            <color indexed="81"/>
            <rFont val="Tahoma"/>
            <family val="2"/>
          </rPr>
          <t>GAILLARD, Matthieu:</t>
        </r>
        <r>
          <rPr>
            <sz val="9"/>
            <color indexed="81"/>
            <rFont val="Tahoma"/>
            <family val="2"/>
          </rPr>
          <t xml:space="preserve">
Déconseillé en randos et natures</t>
        </r>
      </text>
    </comment>
    <comment ref="O20" authorId="0">
      <text>
        <r>
          <rPr>
            <b/>
            <sz val="9"/>
            <color indexed="81"/>
            <rFont val="Tahoma"/>
            <family val="2"/>
          </rPr>
          <t>GAILLARD, Matthieu:</t>
        </r>
        <r>
          <rPr>
            <sz val="9"/>
            <color indexed="81"/>
            <rFont val="Tahoma"/>
            <family val="2"/>
          </rPr>
          <t xml:space="preserve">
Déconseillé pour les randos et la nature. </t>
        </r>
      </text>
    </comment>
    <comment ref="P20" authorId="0">
      <text>
        <r>
          <rPr>
            <b/>
            <sz val="9"/>
            <color indexed="81"/>
            <rFont val="Tahoma"/>
            <family val="2"/>
          </rPr>
          <t>GAILLARD, Matthieu:</t>
        </r>
        <r>
          <rPr>
            <sz val="9"/>
            <color indexed="81"/>
            <rFont val="Tahoma"/>
            <family val="2"/>
          </rPr>
          <t xml:space="preserve">
Déconseillé en randos et natures</t>
        </r>
      </text>
    </comment>
    <comment ref="C22" authorId="1">
      <text>
        <r>
          <rPr>
            <b/>
            <sz val="9"/>
            <color indexed="81"/>
            <rFont val="Tahoma"/>
            <family val="2"/>
          </rPr>
          <t>Evetmatt:</t>
        </r>
        <r>
          <rPr>
            <sz val="9"/>
            <color indexed="81"/>
            <rFont val="Tahoma"/>
            <family val="2"/>
          </rPr>
          <t xml:space="preserve">
Fait de manière completement arbitraire car pas de données</t>
        </r>
      </text>
    </comment>
    <comment ref="L23" authorId="0">
      <text>
        <r>
          <rPr>
            <b/>
            <sz val="9"/>
            <color indexed="81"/>
            <rFont val="Tahoma"/>
            <family val="2"/>
          </rPr>
          <t>GAILLARD, Matthieu:</t>
        </r>
        <r>
          <rPr>
            <sz val="9"/>
            <color indexed="81"/>
            <rFont val="Tahoma"/>
            <family val="2"/>
          </rPr>
          <t xml:space="preserve">
5 pour les randonnées et la nature</t>
        </r>
      </text>
    </comment>
    <comment ref="M23" authorId="0">
      <text>
        <r>
          <rPr>
            <b/>
            <sz val="9"/>
            <color indexed="81"/>
            <rFont val="Tahoma"/>
            <family val="2"/>
          </rPr>
          <t>GAILLARD, Matthieu:</t>
        </r>
        <r>
          <rPr>
            <sz val="9"/>
            <color indexed="81"/>
            <rFont val="Tahoma"/>
            <family val="2"/>
          </rPr>
          <t xml:space="preserve">
5 pour les randonnées et la nature</t>
        </r>
      </text>
    </comment>
    <comment ref="N23" authorId="0">
      <text>
        <r>
          <rPr>
            <b/>
            <sz val="9"/>
            <color indexed="81"/>
            <rFont val="Tahoma"/>
            <family val="2"/>
          </rPr>
          <t>GAILLARD, Matthieu:</t>
        </r>
        <r>
          <rPr>
            <sz val="9"/>
            <color indexed="81"/>
            <rFont val="Tahoma"/>
            <family val="2"/>
          </rPr>
          <t xml:space="preserve">
5 pour les randonnées et la nature</t>
        </r>
      </text>
    </comment>
    <comment ref="O23" authorId="0">
      <text>
        <r>
          <rPr>
            <b/>
            <sz val="9"/>
            <color indexed="81"/>
            <rFont val="Tahoma"/>
            <family val="2"/>
          </rPr>
          <t>GAILLARD, Matthieu:</t>
        </r>
        <r>
          <rPr>
            <sz val="9"/>
            <color indexed="81"/>
            <rFont val="Tahoma"/>
            <family val="2"/>
          </rPr>
          <t xml:space="preserve">
5 pour les randonnées et la nature</t>
        </r>
      </text>
    </comment>
    <comment ref="P23" authorId="0">
      <text>
        <r>
          <rPr>
            <b/>
            <sz val="9"/>
            <color indexed="81"/>
            <rFont val="Tahoma"/>
            <family val="2"/>
          </rPr>
          <t>GAILLARD, Matthieu:</t>
        </r>
        <r>
          <rPr>
            <sz val="9"/>
            <color indexed="81"/>
            <rFont val="Tahoma"/>
            <family val="2"/>
          </rPr>
          <t xml:space="preserve">
5 pour les randonnées et la nature</t>
        </r>
      </text>
    </comment>
    <comment ref="Q23" authorId="0">
      <text>
        <r>
          <rPr>
            <b/>
            <sz val="9"/>
            <color indexed="81"/>
            <rFont val="Tahoma"/>
            <family val="2"/>
          </rPr>
          <t>GAILLARD, Matthieu:</t>
        </r>
        <r>
          <rPr>
            <sz val="9"/>
            <color indexed="81"/>
            <rFont val="Tahoma"/>
            <family val="2"/>
          </rPr>
          <t xml:space="preserve">
5 pour les randonnées et la nature</t>
        </r>
      </text>
    </comment>
    <comment ref="R23" authorId="0">
      <text>
        <r>
          <rPr>
            <b/>
            <sz val="9"/>
            <color indexed="81"/>
            <rFont val="Tahoma"/>
            <family val="2"/>
          </rPr>
          <t>GAILLARD, Matthieu:</t>
        </r>
        <r>
          <rPr>
            <sz val="9"/>
            <color indexed="81"/>
            <rFont val="Tahoma"/>
            <family val="2"/>
          </rPr>
          <t xml:space="preserve">
5 pour les randonnées et la nature</t>
        </r>
      </text>
    </comment>
    <comment ref="S23" authorId="0">
      <text>
        <r>
          <rPr>
            <b/>
            <sz val="9"/>
            <color indexed="81"/>
            <rFont val="Tahoma"/>
            <family val="2"/>
          </rPr>
          <t>GAILLARD, Matthieu:</t>
        </r>
        <r>
          <rPr>
            <sz val="9"/>
            <color indexed="81"/>
            <rFont val="Tahoma"/>
            <family val="2"/>
          </rPr>
          <t xml:space="preserve">
5 pour les randonnées et la nature</t>
        </r>
      </text>
    </comment>
    <comment ref="K24" authorId="0">
      <text>
        <r>
          <rPr>
            <b/>
            <sz val="9"/>
            <color indexed="81"/>
            <rFont val="Tahoma"/>
            <family val="2"/>
          </rPr>
          <t>GAILLARD, Matthieu:</t>
        </r>
        <r>
          <rPr>
            <sz val="9"/>
            <color indexed="81"/>
            <rFont val="Tahoma"/>
            <family val="2"/>
          </rPr>
          <t xml:space="preserve">
Déconseillé en soleil et plages</t>
        </r>
      </text>
    </comment>
    <comment ref="N24" authorId="0">
      <text>
        <r>
          <rPr>
            <b/>
            <sz val="9"/>
            <color indexed="81"/>
            <rFont val="Tahoma"/>
            <family val="2"/>
          </rPr>
          <t>GAILLARD, Matthieu:</t>
        </r>
        <r>
          <rPr>
            <sz val="9"/>
            <color indexed="81"/>
            <rFont val="Tahoma"/>
            <family val="2"/>
          </rPr>
          <t xml:space="preserve">
Déconseillé en randos et natures</t>
        </r>
      </text>
    </comment>
    <comment ref="O24" authorId="0">
      <text>
        <r>
          <rPr>
            <b/>
            <sz val="9"/>
            <color indexed="81"/>
            <rFont val="Tahoma"/>
            <family val="2"/>
          </rPr>
          <t>GAILLARD, Matthieu:</t>
        </r>
        <r>
          <rPr>
            <sz val="9"/>
            <color indexed="81"/>
            <rFont val="Tahoma"/>
            <family val="2"/>
          </rPr>
          <t xml:space="preserve">
Déconseillé pour les randos et la nature. </t>
        </r>
      </text>
    </comment>
    <comment ref="P24" authorId="0">
      <text>
        <r>
          <rPr>
            <b/>
            <sz val="9"/>
            <color indexed="81"/>
            <rFont val="Tahoma"/>
            <family val="2"/>
          </rPr>
          <t>GAILLARD, Matthieu:</t>
        </r>
        <r>
          <rPr>
            <sz val="9"/>
            <color indexed="81"/>
            <rFont val="Tahoma"/>
            <family val="2"/>
          </rPr>
          <t xml:space="preserve">
Déconseillé en randos et natures</t>
        </r>
      </text>
    </comment>
    <comment ref="S24" authorId="0">
      <text>
        <r>
          <rPr>
            <b/>
            <sz val="9"/>
            <color indexed="81"/>
            <rFont val="Tahoma"/>
            <family val="2"/>
          </rPr>
          <t>GAILLARD, Matthieu:</t>
        </r>
        <r>
          <rPr>
            <sz val="9"/>
            <color indexed="81"/>
            <rFont val="Tahoma"/>
            <family val="2"/>
          </rPr>
          <t xml:space="preserve">
5 pour les randonnées et la nature</t>
        </r>
      </text>
    </comment>
    <comment ref="Q28" authorId="0">
      <text>
        <r>
          <rPr>
            <b/>
            <sz val="9"/>
            <color indexed="81"/>
            <rFont val="Tahoma"/>
            <family val="2"/>
          </rPr>
          <t>GAILLARD, Matthieu:</t>
        </r>
        <r>
          <rPr>
            <sz val="9"/>
            <color indexed="81"/>
            <rFont val="Tahoma"/>
            <family val="2"/>
          </rPr>
          <t xml:space="preserve">
5 pour le soleil et les plages</t>
        </r>
      </text>
    </comment>
    <comment ref="H29" authorId="0">
      <text>
        <r>
          <rPr>
            <b/>
            <sz val="9"/>
            <color indexed="81"/>
            <rFont val="Tahoma"/>
            <family val="2"/>
          </rPr>
          <t>GAILLARD, Matthieu:</t>
        </r>
        <r>
          <rPr>
            <sz val="9"/>
            <color indexed="81"/>
            <rFont val="Tahoma"/>
            <family val="2"/>
          </rPr>
          <t xml:space="preserve">
Déconseillé pour le soleil et les plafes. </t>
        </r>
      </text>
    </comment>
    <comment ref="I29" authorId="0">
      <text>
        <r>
          <rPr>
            <b/>
            <sz val="9"/>
            <color indexed="81"/>
            <rFont val="Tahoma"/>
            <family val="2"/>
          </rPr>
          <t>GAILLARD, Matthieu:</t>
        </r>
        <r>
          <rPr>
            <sz val="9"/>
            <color indexed="81"/>
            <rFont val="Tahoma"/>
            <family val="2"/>
          </rPr>
          <t xml:space="preserve">
Déconseillé pour le soleil et les plafes. </t>
        </r>
      </text>
    </comment>
    <comment ref="L29" authorId="0">
      <text>
        <r>
          <rPr>
            <b/>
            <sz val="9"/>
            <color indexed="81"/>
            <rFont val="Tahoma"/>
            <family val="2"/>
          </rPr>
          <t>GAILLARD, Matthieu:</t>
        </r>
        <r>
          <rPr>
            <sz val="9"/>
            <color indexed="81"/>
            <rFont val="Tahoma"/>
            <family val="2"/>
          </rPr>
          <t xml:space="preserve">
5 pour les plages</t>
        </r>
      </text>
    </comment>
    <comment ref="M29" authorId="0">
      <text>
        <r>
          <rPr>
            <b/>
            <sz val="9"/>
            <color indexed="81"/>
            <rFont val="Tahoma"/>
            <family val="2"/>
          </rPr>
          <t>GAILLARD, Matthieu:</t>
        </r>
        <r>
          <rPr>
            <sz val="9"/>
            <color indexed="81"/>
            <rFont val="Tahoma"/>
            <family val="2"/>
          </rPr>
          <t xml:space="preserve">
5 pour le soleil et les plages</t>
        </r>
      </text>
    </comment>
    <comment ref="N29" authorId="0">
      <text>
        <r>
          <rPr>
            <b/>
            <sz val="9"/>
            <color indexed="81"/>
            <rFont val="Tahoma"/>
            <family val="2"/>
          </rPr>
          <t>GAILLARD, Matthieu:</t>
        </r>
        <r>
          <rPr>
            <sz val="9"/>
            <color indexed="81"/>
            <rFont val="Tahoma"/>
            <family val="2"/>
          </rPr>
          <t xml:space="preserve">
5 pour le soleil et les plages</t>
        </r>
      </text>
    </comment>
    <comment ref="O29" authorId="0">
      <text>
        <r>
          <rPr>
            <b/>
            <sz val="9"/>
            <color indexed="81"/>
            <rFont val="Tahoma"/>
            <family val="2"/>
          </rPr>
          <t>GAILLARD, Matthieu:</t>
        </r>
        <r>
          <rPr>
            <sz val="9"/>
            <color indexed="81"/>
            <rFont val="Tahoma"/>
            <family val="2"/>
          </rPr>
          <t xml:space="preserve">
5 pour le soleil et les plages</t>
        </r>
      </text>
    </comment>
    <comment ref="P29" authorId="0">
      <text>
        <r>
          <rPr>
            <b/>
            <sz val="9"/>
            <color indexed="81"/>
            <rFont val="Tahoma"/>
            <family val="2"/>
          </rPr>
          <t>GAILLARD, Matthieu:</t>
        </r>
        <r>
          <rPr>
            <sz val="9"/>
            <color indexed="81"/>
            <rFont val="Tahoma"/>
            <family val="2"/>
          </rPr>
          <t xml:space="preserve">
5 pour le soleil et les plages</t>
        </r>
      </text>
    </comment>
    <comment ref="Q29" authorId="0">
      <text>
        <r>
          <rPr>
            <b/>
            <sz val="9"/>
            <color indexed="81"/>
            <rFont val="Tahoma"/>
            <family val="2"/>
          </rPr>
          <t>GAILLARD, Matthieu:</t>
        </r>
        <r>
          <rPr>
            <sz val="9"/>
            <color indexed="81"/>
            <rFont val="Tahoma"/>
            <family val="2"/>
          </rPr>
          <t xml:space="preserve">
5 pour le soleil et les plages</t>
        </r>
      </text>
    </comment>
    <comment ref="R29" authorId="0">
      <text>
        <r>
          <rPr>
            <b/>
            <sz val="9"/>
            <color indexed="81"/>
            <rFont val="Tahoma"/>
            <family val="2"/>
          </rPr>
          <t>GAILLARD, Matthieu:</t>
        </r>
        <r>
          <rPr>
            <sz val="9"/>
            <color indexed="81"/>
            <rFont val="Tahoma"/>
            <family val="2"/>
          </rPr>
          <t xml:space="preserve">
5 pour le soleil et les plages</t>
        </r>
      </text>
    </comment>
    <comment ref="S29" authorId="0">
      <text>
        <r>
          <rPr>
            <b/>
            <sz val="9"/>
            <color indexed="81"/>
            <rFont val="Tahoma"/>
            <family val="2"/>
          </rPr>
          <t>GAILLARD, Matthieu:</t>
        </r>
        <r>
          <rPr>
            <sz val="9"/>
            <color indexed="81"/>
            <rFont val="Tahoma"/>
            <family val="2"/>
          </rPr>
          <t xml:space="preserve">
Déconseillé pour les plages et le soleilL </t>
        </r>
      </text>
    </comment>
    <comment ref="H30" authorId="0">
      <text>
        <r>
          <rPr>
            <b/>
            <sz val="9"/>
            <color indexed="81"/>
            <rFont val="Tahoma"/>
            <family val="2"/>
          </rPr>
          <t>GAILLARD, Matthieu:</t>
        </r>
        <r>
          <rPr>
            <sz val="9"/>
            <color indexed="81"/>
            <rFont val="Tahoma"/>
            <family val="2"/>
          </rPr>
          <t xml:space="preserve">
5 pour les randonnées et la nature</t>
        </r>
      </text>
    </comment>
    <comment ref="I30" authorId="0">
      <text>
        <r>
          <rPr>
            <b/>
            <sz val="9"/>
            <color indexed="81"/>
            <rFont val="Tahoma"/>
            <family val="2"/>
          </rPr>
          <t>GAILLARD, Matthieu:</t>
        </r>
        <r>
          <rPr>
            <sz val="9"/>
            <color indexed="81"/>
            <rFont val="Tahoma"/>
            <family val="2"/>
          </rPr>
          <t xml:space="preserve">
5 pour les randonnées et la nature</t>
        </r>
      </text>
    </comment>
    <comment ref="J30" authorId="0">
      <text>
        <r>
          <rPr>
            <b/>
            <sz val="9"/>
            <color indexed="81"/>
            <rFont val="Tahoma"/>
            <family val="2"/>
          </rPr>
          <t>GAILLARD, Matthieu:</t>
        </r>
        <r>
          <rPr>
            <sz val="9"/>
            <color indexed="81"/>
            <rFont val="Tahoma"/>
            <family val="2"/>
          </rPr>
          <t xml:space="preserve">
déconseillé en randos et nature</t>
        </r>
      </text>
    </comment>
    <comment ref="K30" authorId="0">
      <text>
        <r>
          <rPr>
            <b/>
            <sz val="9"/>
            <color indexed="81"/>
            <rFont val="Tahoma"/>
            <family val="2"/>
          </rPr>
          <t>GAILLARD, Matthieu:</t>
        </r>
        <r>
          <rPr>
            <sz val="9"/>
            <color indexed="81"/>
            <rFont val="Tahoma"/>
            <family val="2"/>
          </rPr>
          <t xml:space="preserve">
Déconseillé en soleil et plages</t>
        </r>
      </text>
    </comment>
    <comment ref="R30" authorId="0">
      <text>
        <r>
          <rPr>
            <b/>
            <sz val="9"/>
            <color indexed="81"/>
            <rFont val="Tahoma"/>
            <family val="2"/>
          </rPr>
          <t>GAILLARD, Matthieu:</t>
        </r>
        <r>
          <rPr>
            <sz val="9"/>
            <color indexed="81"/>
            <rFont val="Tahoma"/>
            <family val="2"/>
          </rPr>
          <t xml:space="preserve">
5 pour les randonnées et la nature</t>
        </r>
      </text>
    </comment>
    <comment ref="S30" authorId="0">
      <text>
        <r>
          <rPr>
            <b/>
            <sz val="9"/>
            <color indexed="81"/>
            <rFont val="Tahoma"/>
            <family val="2"/>
          </rPr>
          <t>GAILLARD, Matthieu:</t>
        </r>
        <r>
          <rPr>
            <sz val="9"/>
            <color indexed="81"/>
            <rFont val="Tahoma"/>
            <family val="2"/>
          </rPr>
          <t xml:space="preserve">
5 pour les randonnées et la nature</t>
        </r>
      </text>
    </comment>
    <comment ref="L31" authorId="0">
      <text>
        <r>
          <rPr>
            <b/>
            <sz val="9"/>
            <color indexed="81"/>
            <rFont val="Tahoma"/>
            <family val="2"/>
          </rPr>
          <t>GAILLARD, Matthieu:</t>
        </r>
        <r>
          <rPr>
            <sz val="9"/>
            <color indexed="81"/>
            <rFont val="Tahoma"/>
            <family val="2"/>
          </rPr>
          <t xml:space="preserve">
Déconseillé en randos et natures</t>
        </r>
      </text>
    </comment>
    <comment ref="O31" authorId="0">
      <text>
        <r>
          <rPr>
            <b/>
            <sz val="9"/>
            <color indexed="81"/>
            <rFont val="Tahoma"/>
            <family val="2"/>
          </rPr>
          <t>GAILLARD, Matthieu:</t>
        </r>
        <r>
          <rPr>
            <sz val="9"/>
            <color indexed="81"/>
            <rFont val="Tahoma"/>
            <family val="2"/>
          </rPr>
          <t xml:space="preserve">
Déconseillé pour le soleil et les plages. </t>
        </r>
      </text>
    </comment>
    <comment ref="P31" authorId="0">
      <text>
        <r>
          <rPr>
            <b/>
            <sz val="9"/>
            <color indexed="81"/>
            <rFont val="Tahoma"/>
            <family val="2"/>
          </rPr>
          <t>GAILLARD, Matthieu:</t>
        </r>
        <r>
          <rPr>
            <sz val="9"/>
            <color indexed="81"/>
            <rFont val="Tahoma"/>
            <family val="2"/>
          </rPr>
          <t xml:space="preserve">
Déconseillé pour les plages et le soleilL </t>
        </r>
      </text>
    </comment>
    <comment ref="Q31" authorId="0">
      <text>
        <r>
          <rPr>
            <b/>
            <sz val="9"/>
            <color indexed="81"/>
            <rFont val="Tahoma"/>
            <family val="2"/>
          </rPr>
          <t>GAILLARD, Matthieu:</t>
        </r>
        <r>
          <rPr>
            <sz val="9"/>
            <color indexed="81"/>
            <rFont val="Tahoma"/>
            <family val="2"/>
          </rPr>
          <t xml:space="preserve">
Déconseillé pour les plages et le soleilL </t>
        </r>
      </text>
    </comment>
    <comment ref="H32" authorId="0">
      <text>
        <r>
          <rPr>
            <b/>
            <sz val="9"/>
            <color indexed="81"/>
            <rFont val="Tahoma"/>
            <family val="2"/>
          </rPr>
          <t>GAILLARD, Matthieu:</t>
        </r>
        <r>
          <rPr>
            <sz val="9"/>
            <color indexed="81"/>
            <rFont val="Tahoma"/>
            <family val="2"/>
          </rPr>
          <t xml:space="preserve">
Déconseillé pour le soleil et les plafes. </t>
        </r>
      </text>
    </comment>
    <comment ref="I32" authorId="0">
      <text>
        <r>
          <rPr>
            <b/>
            <sz val="9"/>
            <color indexed="81"/>
            <rFont val="Tahoma"/>
            <family val="2"/>
          </rPr>
          <t>GAILLARD, Matthieu:</t>
        </r>
        <r>
          <rPr>
            <sz val="9"/>
            <color indexed="81"/>
            <rFont val="Tahoma"/>
            <family val="2"/>
          </rPr>
          <t xml:space="preserve">
Déconseillé pour le soleil et les plafes. </t>
        </r>
      </text>
    </comment>
    <comment ref="M32" authorId="0">
      <text>
        <r>
          <rPr>
            <b/>
            <sz val="9"/>
            <color indexed="81"/>
            <rFont val="Tahoma"/>
            <family val="2"/>
          </rPr>
          <t>GAILLARD, Matthieu:</t>
        </r>
        <r>
          <rPr>
            <sz val="9"/>
            <color indexed="81"/>
            <rFont val="Tahoma"/>
            <family val="2"/>
          </rPr>
          <t xml:space="preserve">
5 pour le soleil et les plages</t>
        </r>
      </text>
    </comment>
    <comment ref="N32" authorId="0">
      <text>
        <r>
          <rPr>
            <b/>
            <sz val="9"/>
            <color indexed="81"/>
            <rFont val="Tahoma"/>
            <family val="2"/>
          </rPr>
          <t>GAILLARD, Matthieu:</t>
        </r>
        <r>
          <rPr>
            <sz val="9"/>
            <color indexed="81"/>
            <rFont val="Tahoma"/>
            <family val="2"/>
          </rPr>
          <t xml:space="preserve">
5 pour le soleil et les plages</t>
        </r>
      </text>
    </comment>
    <comment ref="O32" authorId="0">
      <text>
        <r>
          <rPr>
            <b/>
            <sz val="9"/>
            <color indexed="81"/>
            <rFont val="Tahoma"/>
            <family val="2"/>
          </rPr>
          <t>GAILLARD, Matthieu:</t>
        </r>
        <r>
          <rPr>
            <sz val="9"/>
            <color indexed="81"/>
            <rFont val="Tahoma"/>
            <family val="2"/>
          </rPr>
          <t xml:space="preserve">
5 pour le soleil et les plages</t>
        </r>
      </text>
    </comment>
    <comment ref="P32" authorId="0">
      <text>
        <r>
          <rPr>
            <b/>
            <sz val="9"/>
            <color indexed="81"/>
            <rFont val="Tahoma"/>
            <family val="2"/>
          </rPr>
          <t>GAILLARD, Matthieu:</t>
        </r>
        <r>
          <rPr>
            <sz val="9"/>
            <color indexed="81"/>
            <rFont val="Tahoma"/>
            <family val="2"/>
          </rPr>
          <t xml:space="preserve">
5 pour le soleil et les plages</t>
        </r>
      </text>
    </comment>
    <comment ref="R32" authorId="0">
      <text>
        <r>
          <rPr>
            <b/>
            <sz val="9"/>
            <color indexed="81"/>
            <rFont val="Tahoma"/>
            <family val="2"/>
          </rPr>
          <t>GAILLARD, Matthieu:</t>
        </r>
        <r>
          <rPr>
            <sz val="9"/>
            <color indexed="81"/>
            <rFont val="Tahoma"/>
            <family val="2"/>
          </rPr>
          <t xml:space="preserve">
5 pour les randonnées et la nature</t>
        </r>
      </text>
    </comment>
    <comment ref="R36" authorId="0">
      <text>
        <r>
          <rPr>
            <b/>
            <sz val="9"/>
            <color indexed="81"/>
            <rFont val="Tahoma"/>
            <family val="2"/>
          </rPr>
          <t>GAILLARD, Matthieu:</t>
        </r>
        <r>
          <rPr>
            <sz val="9"/>
            <color indexed="81"/>
            <rFont val="Tahoma"/>
            <family val="2"/>
          </rPr>
          <t xml:space="preserve">
Déconseillé en randos et natures</t>
        </r>
      </text>
    </comment>
    <comment ref="S36" authorId="0">
      <text>
        <r>
          <rPr>
            <b/>
            <sz val="9"/>
            <color indexed="81"/>
            <rFont val="Tahoma"/>
            <family val="2"/>
          </rPr>
          <t>GAILLARD, Matthieu:</t>
        </r>
        <r>
          <rPr>
            <sz val="9"/>
            <color indexed="81"/>
            <rFont val="Tahoma"/>
            <family val="2"/>
          </rPr>
          <t xml:space="preserve">
Déconseillé pour la nature. </t>
        </r>
      </text>
    </comment>
    <comment ref="M37" authorId="0">
      <text>
        <r>
          <rPr>
            <b/>
            <sz val="9"/>
            <color indexed="81"/>
            <rFont val="Tahoma"/>
            <family val="2"/>
          </rPr>
          <t>GAILLARD, Matthieu:</t>
        </r>
        <r>
          <rPr>
            <sz val="9"/>
            <color indexed="81"/>
            <rFont val="Tahoma"/>
            <family val="2"/>
          </rPr>
          <t xml:space="preserve">
Déconseillé en randos et natures</t>
        </r>
      </text>
    </comment>
    <comment ref="R37" authorId="0">
      <text>
        <r>
          <rPr>
            <b/>
            <sz val="9"/>
            <color indexed="81"/>
            <rFont val="Tahoma"/>
            <family val="2"/>
          </rPr>
          <t>GAILLARD, Matthieu:</t>
        </r>
        <r>
          <rPr>
            <sz val="9"/>
            <color indexed="81"/>
            <rFont val="Tahoma"/>
            <family val="2"/>
          </rPr>
          <t xml:space="preserve">
5 pour les randonnées &amp; nature</t>
        </r>
      </text>
    </comment>
    <comment ref="O39" authorId="0">
      <text>
        <r>
          <rPr>
            <b/>
            <sz val="9"/>
            <color indexed="81"/>
            <rFont val="Tahoma"/>
            <family val="2"/>
          </rPr>
          <t>GAILLARD, Matthieu:</t>
        </r>
        <r>
          <rPr>
            <sz val="9"/>
            <color indexed="81"/>
            <rFont val="Tahoma"/>
            <family val="2"/>
          </rPr>
          <t xml:space="preserve">
Déconseillé en randos et natures</t>
        </r>
      </text>
    </comment>
    <comment ref="L41" authorId="0">
      <text>
        <r>
          <rPr>
            <b/>
            <sz val="9"/>
            <color indexed="81"/>
            <rFont val="Tahoma"/>
            <family val="2"/>
          </rPr>
          <t>GAILLARD, Matthieu:</t>
        </r>
        <r>
          <rPr>
            <sz val="9"/>
            <color indexed="81"/>
            <rFont val="Tahoma"/>
            <family val="2"/>
          </rPr>
          <t xml:space="preserve">
5 pour les randonnées et la nature)</t>
        </r>
      </text>
    </comment>
    <comment ref="O41" authorId="0">
      <text>
        <r>
          <rPr>
            <b/>
            <sz val="9"/>
            <color indexed="81"/>
            <rFont val="Tahoma"/>
            <family val="2"/>
          </rPr>
          <t>GAILLARD, Matthieu:</t>
        </r>
        <r>
          <rPr>
            <sz val="9"/>
            <color indexed="81"/>
            <rFont val="Tahoma"/>
            <family val="2"/>
          </rPr>
          <t xml:space="preserve">
Déconseillé en randos et natures</t>
        </r>
      </text>
    </comment>
    <comment ref="P41" authorId="0">
      <text>
        <r>
          <rPr>
            <b/>
            <sz val="9"/>
            <color indexed="81"/>
            <rFont val="Tahoma"/>
            <family val="2"/>
          </rPr>
          <t>GAILLARD, Matthieu:</t>
        </r>
        <r>
          <rPr>
            <sz val="9"/>
            <color indexed="81"/>
            <rFont val="Tahoma"/>
            <family val="2"/>
          </rPr>
          <t xml:space="preserve">
Déconseillé en randos et natures</t>
        </r>
      </text>
    </comment>
    <comment ref="Q41" authorId="0">
      <text>
        <r>
          <rPr>
            <b/>
            <sz val="9"/>
            <color indexed="81"/>
            <rFont val="Tahoma"/>
            <family val="2"/>
          </rPr>
          <t>GAILLARD, Matthieu:</t>
        </r>
        <r>
          <rPr>
            <sz val="9"/>
            <color indexed="81"/>
            <rFont val="Tahoma"/>
            <family val="2"/>
          </rPr>
          <t xml:space="preserve">
5 pour les randonnées et la nature)</t>
        </r>
      </text>
    </comment>
    <comment ref="J44" authorId="0">
      <text>
        <r>
          <rPr>
            <b/>
            <sz val="9"/>
            <color indexed="81"/>
            <rFont val="Tahoma"/>
            <family val="2"/>
          </rPr>
          <t>GAILLARD, Matthieu:</t>
        </r>
        <r>
          <rPr>
            <sz val="9"/>
            <color indexed="81"/>
            <rFont val="Tahoma"/>
            <family val="2"/>
          </rPr>
          <t xml:space="preserve">
Déconseillé en randos et natures</t>
        </r>
      </text>
    </comment>
    <comment ref="L44" authorId="0">
      <text>
        <r>
          <rPr>
            <b/>
            <sz val="9"/>
            <color indexed="81"/>
            <rFont val="Tahoma"/>
            <family val="2"/>
          </rPr>
          <t>GAILLARD, Matthieu:</t>
        </r>
        <r>
          <rPr>
            <sz val="9"/>
            <color indexed="81"/>
            <rFont val="Tahoma"/>
            <family val="2"/>
          </rPr>
          <t xml:space="preserve">
5 pour les randonnées et la nature)</t>
        </r>
      </text>
    </comment>
    <comment ref="M44" authorId="0">
      <text>
        <r>
          <rPr>
            <b/>
            <sz val="9"/>
            <color indexed="81"/>
            <rFont val="Tahoma"/>
            <family val="2"/>
          </rPr>
          <t>GAILLARD, Matthieu:</t>
        </r>
        <r>
          <rPr>
            <sz val="9"/>
            <color indexed="81"/>
            <rFont val="Tahoma"/>
            <family val="2"/>
          </rPr>
          <t xml:space="preserve">
5 pour les randonnées et la nature)</t>
        </r>
      </text>
    </comment>
    <comment ref="N44" authorId="0">
      <text>
        <r>
          <rPr>
            <b/>
            <sz val="9"/>
            <color indexed="81"/>
            <rFont val="Tahoma"/>
            <family val="2"/>
          </rPr>
          <t>GAILLARD, Matthieu:</t>
        </r>
        <r>
          <rPr>
            <sz val="9"/>
            <color indexed="81"/>
            <rFont val="Tahoma"/>
            <family val="2"/>
          </rPr>
          <t xml:space="preserve">
5 pour les randonnées et la nature)</t>
        </r>
      </text>
    </comment>
    <comment ref="O44" authorId="0">
      <text>
        <r>
          <rPr>
            <b/>
            <sz val="9"/>
            <color indexed="81"/>
            <rFont val="Tahoma"/>
            <family val="2"/>
          </rPr>
          <t>GAILLARD, Matthieu:</t>
        </r>
        <r>
          <rPr>
            <sz val="9"/>
            <color indexed="81"/>
            <rFont val="Tahoma"/>
            <family val="2"/>
          </rPr>
          <t xml:space="preserve">
5 pour les randonnées et la nature)</t>
        </r>
      </text>
    </comment>
    <comment ref="P44" authorId="0">
      <text>
        <r>
          <rPr>
            <b/>
            <sz val="9"/>
            <color indexed="81"/>
            <rFont val="Tahoma"/>
            <family val="2"/>
          </rPr>
          <t>GAILLARD, Matthieu:</t>
        </r>
        <r>
          <rPr>
            <sz val="9"/>
            <color indexed="81"/>
            <rFont val="Tahoma"/>
            <family val="2"/>
          </rPr>
          <t xml:space="preserve">
5 pour les randonnées et la nature)</t>
        </r>
      </text>
    </comment>
    <comment ref="R44" authorId="0">
      <text>
        <r>
          <rPr>
            <b/>
            <sz val="9"/>
            <color indexed="81"/>
            <rFont val="Tahoma"/>
            <family val="2"/>
          </rPr>
          <t>GAILLARD, Matthieu:</t>
        </r>
        <r>
          <rPr>
            <sz val="9"/>
            <color indexed="81"/>
            <rFont val="Tahoma"/>
            <family val="2"/>
          </rPr>
          <t xml:space="preserve">
Déconseillé en randos et natures</t>
        </r>
      </text>
    </comment>
    <comment ref="S44" authorId="0">
      <text>
        <r>
          <rPr>
            <b/>
            <sz val="9"/>
            <color indexed="81"/>
            <rFont val="Tahoma"/>
            <family val="2"/>
          </rPr>
          <t>GAILLARD, Matthieu:</t>
        </r>
        <r>
          <rPr>
            <sz val="9"/>
            <color indexed="81"/>
            <rFont val="Tahoma"/>
            <family val="2"/>
          </rPr>
          <t xml:space="preserve">
Déconseillé pour la nature. </t>
        </r>
      </text>
    </comment>
    <comment ref="H45" authorId="0">
      <text>
        <r>
          <rPr>
            <b/>
            <sz val="9"/>
            <color indexed="81"/>
            <rFont val="Tahoma"/>
            <family val="2"/>
          </rPr>
          <t>GAILLARD, Matthieu:</t>
        </r>
        <r>
          <rPr>
            <sz val="9"/>
            <color indexed="81"/>
            <rFont val="Tahoma"/>
            <family val="2"/>
          </rPr>
          <t xml:space="preserve">
Sauf Floride et Louisiane</t>
        </r>
      </text>
    </comment>
    <comment ref="I45" authorId="0">
      <text>
        <r>
          <rPr>
            <b/>
            <sz val="9"/>
            <color indexed="81"/>
            <rFont val="Tahoma"/>
            <family val="2"/>
          </rPr>
          <t>GAILLARD, Matthieu:</t>
        </r>
        <r>
          <rPr>
            <sz val="9"/>
            <color indexed="81"/>
            <rFont val="Tahoma"/>
            <family val="2"/>
          </rPr>
          <t xml:space="preserve">
Sauf Floride et Louisiane</t>
        </r>
      </text>
    </comment>
    <comment ref="J45" authorId="0">
      <text>
        <r>
          <rPr>
            <b/>
            <sz val="9"/>
            <color indexed="81"/>
            <rFont val="Tahoma"/>
            <family val="2"/>
          </rPr>
          <t>GAILLARD, Matthieu:</t>
        </r>
        <r>
          <rPr>
            <sz val="9"/>
            <color indexed="81"/>
            <rFont val="Tahoma"/>
            <family val="2"/>
          </rPr>
          <t xml:space="preserve">
Sauf Floride et Louisiane</t>
        </r>
      </text>
    </comment>
    <comment ref="K45" authorId="0">
      <text>
        <r>
          <rPr>
            <b/>
            <sz val="9"/>
            <color indexed="81"/>
            <rFont val="Tahoma"/>
            <family val="2"/>
          </rPr>
          <t>GAILLARD, Matthieu:</t>
        </r>
        <r>
          <rPr>
            <sz val="9"/>
            <color indexed="81"/>
            <rFont val="Tahoma"/>
            <family val="2"/>
          </rPr>
          <t xml:space="preserve">
Texas, Arizona, Floride, Louisiane pour la nature</t>
        </r>
      </text>
    </comment>
    <comment ref="L45" authorId="0">
      <text>
        <r>
          <rPr>
            <b/>
            <sz val="9"/>
            <color indexed="81"/>
            <rFont val="Tahoma"/>
            <family val="2"/>
          </rPr>
          <t>GAILLARD, Matthieu:</t>
        </r>
        <r>
          <rPr>
            <sz val="9"/>
            <color indexed="81"/>
            <rFont val="Tahoma"/>
            <family val="2"/>
          </rPr>
          <t xml:space="preserve">
Surtout la Floride pour la plage et le soleil</t>
        </r>
      </text>
    </comment>
    <comment ref="M45" authorId="0">
      <text>
        <r>
          <rPr>
            <b/>
            <sz val="9"/>
            <color indexed="81"/>
            <rFont val="Tahoma"/>
            <family val="2"/>
          </rPr>
          <t>GAILLARD, Matthieu:</t>
        </r>
        <r>
          <rPr>
            <sz val="9"/>
            <color indexed="81"/>
            <rFont val="Tahoma"/>
            <family val="2"/>
          </rPr>
          <t xml:space="preserve">
5 pour les randonnées et la nature). 5 pour les plages en Floride. </t>
        </r>
      </text>
    </comment>
    <comment ref="N45" authorId="0">
      <text>
        <r>
          <rPr>
            <b/>
            <sz val="9"/>
            <color indexed="81"/>
            <rFont val="Tahoma"/>
            <family val="2"/>
          </rPr>
          <t>GAILLARD, Matthieu:</t>
        </r>
        <r>
          <rPr>
            <sz val="9"/>
            <color indexed="81"/>
            <rFont val="Tahoma"/>
            <family val="2"/>
          </rPr>
          <t xml:space="preserve">
En plage, soleil, rando et nature, surtout la Californie. Sud déconseillé pour rando et nature. Floride déconseillée sur rando &amp; nature, et plage et soleil. </t>
        </r>
      </text>
    </comment>
    <comment ref="O45" authorId="0">
      <text>
        <r>
          <rPr>
            <b/>
            <sz val="9"/>
            <color indexed="81"/>
            <rFont val="Tahoma"/>
            <family val="2"/>
          </rPr>
          <t>GAILLARD, Matthieu:</t>
        </r>
        <r>
          <rPr>
            <sz val="9"/>
            <color indexed="81"/>
            <rFont val="Tahoma"/>
            <family val="2"/>
          </rPr>
          <t xml:space="preserve">
Floride déconseillé en rando, nature, soleil et plages. </t>
        </r>
      </text>
    </comment>
    <comment ref="P45" authorId="0">
      <text>
        <r>
          <rPr>
            <b/>
            <sz val="9"/>
            <color indexed="81"/>
            <rFont val="Tahoma"/>
            <family val="2"/>
          </rPr>
          <t>GAILLARD, Matthieu:</t>
        </r>
        <r>
          <rPr>
            <sz val="9"/>
            <color indexed="81"/>
            <rFont val="Tahoma"/>
            <family val="2"/>
          </rPr>
          <t xml:space="preserve">
Surtout Californie. </t>
        </r>
      </text>
    </comment>
    <comment ref="Q45" authorId="0">
      <text>
        <r>
          <rPr>
            <b/>
            <sz val="9"/>
            <color indexed="81"/>
            <rFont val="Tahoma"/>
            <family val="2"/>
          </rPr>
          <t>GAILLARD, Matthieu:</t>
        </r>
        <r>
          <rPr>
            <sz val="9"/>
            <color indexed="81"/>
            <rFont val="Tahoma"/>
            <family val="2"/>
          </rPr>
          <t xml:space="preserve">
5 pour la Californie, pour soleil, plages, nature, et randonnées. </t>
        </r>
      </text>
    </comment>
    <comment ref="R45" authorId="0">
      <text>
        <r>
          <rPr>
            <b/>
            <sz val="9"/>
            <color indexed="81"/>
            <rFont val="Tahoma"/>
            <family val="2"/>
          </rPr>
          <t>GAILLARD, Matthieu:</t>
        </r>
        <r>
          <rPr>
            <sz val="9"/>
            <color indexed="81"/>
            <rFont val="Tahoma"/>
            <family val="2"/>
          </rPr>
          <t xml:space="preserve">
Conseillé en Floride pour les plages, soleil, nature et randonnée. En Nature, conseillé en Louisiane et en Californie. </t>
        </r>
      </text>
    </comment>
    <comment ref="S45" authorId="0">
      <text>
        <r>
          <rPr>
            <b/>
            <sz val="9"/>
            <color indexed="81"/>
            <rFont val="Tahoma"/>
            <family val="2"/>
          </rPr>
          <t>GAILLARD, Matthieu:</t>
        </r>
        <r>
          <rPr>
            <sz val="9"/>
            <color indexed="81"/>
            <rFont val="Tahoma"/>
            <family val="2"/>
          </rPr>
          <t xml:space="preserve">
Déconseillé soleil, plages, nature, randonnées. Sauf Floride. </t>
        </r>
      </text>
    </comment>
    <comment ref="H46" authorId="0">
      <text>
        <r>
          <rPr>
            <b/>
            <sz val="9"/>
            <color indexed="81"/>
            <rFont val="Tahoma"/>
            <family val="2"/>
          </rPr>
          <t>GAILLARD, Matthieu:</t>
        </r>
        <r>
          <rPr>
            <sz val="9"/>
            <color indexed="81"/>
            <rFont val="Tahoma"/>
            <family val="2"/>
          </rPr>
          <t xml:space="preserve">
Conseillé sur le Sud pour la nature, sauf la Patagonie pour le soleil. </t>
        </r>
      </text>
    </comment>
    <comment ref="I46" authorId="0">
      <text>
        <r>
          <rPr>
            <b/>
            <sz val="9"/>
            <color indexed="81"/>
            <rFont val="Tahoma"/>
            <family val="2"/>
          </rPr>
          <t>GAILLARD, Matthieu:</t>
        </r>
        <r>
          <rPr>
            <sz val="9"/>
            <color indexed="81"/>
            <rFont val="Tahoma"/>
            <family val="2"/>
          </rPr>
          <t xml:space="preserve">
Surtout le Sud pour ma nature</t>
        </r>
      </text>
    </comment>
    <comment ref="K46" authorId="0">
      <text>
        <r>
          <rPr>
            <b/>
            <sz val="9"/>
            <color indexed="81"/>
            <rFont val="Tahoma"/>
            <family val="2"/>
          </rPr>
          <t>GAILLARD, Matthieu:</t>
        </r>
        <r>
          <rPr>
            <sz val="9"/>
            <color indexed="81"/>
            <rFont val="Tahoma"/>
            <family val="2"/>
          </rPr>
          <t xml:space="preserve">
(Surtout le nord)</t>
        </r>
      </text>
    </comment>
    <comment ref="O46" authorId="0">
      <text>
        <r>
          <rPr>
            <b/>
            <sz val="9"/>
            <color indexed="81"/>
            <rFont val="Tahoma"/>
            <family val="2"/>
          </rPr>
          <t>GAILLARD, Matthieu:</t>
        </r>
        <r>
          <rPr>
            <sz val="9"/>
            <color indexed="81"/>
            <rFont val="Tahoma"/>
            <family val="2"/>
          </rPr>
          <t xml:space="preserve">
Déconseillé pour les plages et le soleilL </t>
        </r>
      </text>
    </comment>
    <comment ref="Q46" authorId="0">
      <text>
        <r>
          <rPr>
            <b/>
            <sz val="9"/>
            <color indexed="81"/>
            <rFont val="Tahoma"/>
            <family val="2"/>
          </rPr>
          <t>GAILLARD, Matthieu:</t>
        </r>
        <r>
          <rPr>
            <sz val="9"/>
            <color indexed="81"/>
            <rFont val="Tahoma"/>
            <family val="2"/>
          </rPr>
          <t xml:space="preserve">
5 pour les randonnées et la nature)</t>
        </r>
      </text>
    </comment>
    <comment ref="R46" authorId="0">
      <text>
        <r>
          <rPr>
            <b/>
            <sz val="9"/>
            <color indexed="81"/>
            <rFont val="Tahoma"/>
            <family val="2"/>
          </rPr>
          <t>GAILLARD, Matthieu:</t>
        </r>
        <r>
          <rPr>
            <sz val="9"/>
            <color indexed="81"/>
            <rFont val="Tahoma"/>
            <family val="2"/>
          </rPr>
          <t xml:space="preserve">
5 pour les randonnées &amp; nature</t>
        </r>
      </text>
    </comment>
    <comment ref="K47" authorId="0">
      <text>
        <r>
          <rPr>
            <b/>
            <sz val="9"/>
            <color indexed="81"/>
            <rFont val="Tahoma"/>
            <family val="2"/>
          </rPr>
          <t>GAILLARD, Matthieu:</t>
        </r>
        <r>
          <rPr>
            <sz val="9"/>
            <color indexed="81"/>
            <rFont val="Tahoma"/>
            <family val="2"/>
          </rPr>
          <t xml:space="preserve">
5 pour les randonnées et la nature)</t>
        </r>
      </text>
    </comment>
    <comment ref="L47" authorId="0">
      <text>
        <r>
          <rPr>
            <b/>
            <sz val="9"/>
            <color indexed="81"/>
            <rFont val="Tahoma"/>
            <family val="2"/>
          </rPr>
          <t>GAILLARD, Matthieu:</t>
        </r>
        <r>
          <rPr>
            <sz val="9"/>
            <color indexed="81"/>
            <rFont val="Tahoma"/>
            <family val="2"/>
          </rPr>
          <t xml:space="preserve">
5 pour les randonnées et la nature)</t>
        </r>
      </text>
    </comment>
    <comment ref="M47" authorId="0">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N47" authorId="0">
      <text>
        <r>
          <rPr>
            <b/>
            <sz val="9"/>
            <color indexed="81"/>
            <rFont val="Tahoma"/>
            <family val="2"/>
          </rPr>
          <t>GAILLARD, Matthieu:</t>
        </r>
        <r>
          <rPr>
            <sz val="9"/>
            <color indexed="81"/>
            <rFont val="Tahoma"/>
            <family val="2"/>
          </rPr>
          <t xml:space="preserve">
5 pour les randonnées et la nature)</t>
        </r>
      </text>
    </comment>
    <comment ref="O47" authorId="0">
      <text>
        <r>
          <rPr>
            <b/>
            <sz val="9"/>
            <color indexed="81"/>
            <rFont val="Tahoma"/>
            <family val="2"/>
          </rPr>
          <t>GAILLARD, Matthieu:</t>
        </r>
        <r>
          <rPr>
            <sz val="9"/>
            <color indexed="81"/>
            <rFont val="Tahoma"/>
            <family val="2"/>
          </rPr>
          <t xml:space="preserve">
5 pour les randonnées et la nature)</t>
        </r>
      </text>
    </comment>
    <comment ref="P47" authorId="0">
      <text>
        <r>
          <rPr>
            <b/>
            <sz val="9"/>
            <color indexed="81"/>
            <rFont val="Tahoma"/>
            <family val="2"/>
          </rPr>
          <t>GAILLARD, Matthieu:</t>
        </r>
        <r>
          <rPr>
            <sz val="9"/>
            <color indexed="81"/>
            <rFont val="Tahoma"/>
            <family val="2"/>
          </rPr>
          <t xml:space="preserve">
5 pour les randonnées et la nature)</t>
        </r>
      </text>
    </comment>
    <comment ref="Q47" authorId="0">
      <text>
        <r>
          <rPr>
            <b/>
            <sz val="9"/>
            <color indexed="81"/>
            <rFont val="Tahoma"/>
            <family val="2"/>
          </rPr>
          <t>GAILLARD, Matthieu:</t>
        </r>
        <r>
          <rPr>
            <sz val="9"/>
            <color indexed="81"/>
            <rFont val="Tahoma"/>
            <family val="2"/>
          </rPr>
          <t xml:space="preserve">
5 pour les randonnées et la nature)</t>
        </r>
      </text>
    </comment>
    <comment ref="H48" authorId="0">
      <text>
        <r>
          <rPr>
            <b/>
            <sz val="9"/>
            <color indexed="81"/>
            <rFont val="Tahoma"/>
            <family val="2"/>
          </rPr>
          <t>GAILLARD, Matthieu:</t>
        </r>
        <r>
          <rPr>
            <sz val="9"/>
            <color indexed="81"/>
            <rFont val="Tahoma"/>
            <family val="2"/>
          </rPr>
          <t xml:space="preserve">
Sauf Amazonie pour les randos</t>
        </r>
      </text>
    </comment>
    <comment ref="I48" authorId="0">
      <text>
        <r>
          <rPr>
            <b/>
            <sz val="9"/>
            <color indexed="81"/>
            <rFont val="Tahoma"/>
            <family val="2"/>
          </rPr>
          <t>GAILLARD, Matthieu:</t>
        </r>
        <r>
          <rPr>
            <sz val="9"/>
            <color indexed="81"/>
            <rFont val="Tahoma"/>
            <family val="2"/>
          </rPr>
          <t xml:space="preserve">
Sauf Amazonie pour les randos</t>
        </r>
      </text>
    </comment>
    <comment ref="K48" authorId="0">
      <text>
        <r>
          <rPr>
            <b/>
            <sz val="9"/>
            <color indexed="81"/>
            <rFont val="Tahoma"/>
            <family val="2"/>
          </rPr>
          <t>GAILLARD, Matthieu:</t>
        </r>
        <r>
          <rPr>
            <sz val="9"/>
            <color indexed="81"/>
            <rFont val="Tahoma"/>
            <family val="2"/>
          </rPr>
          <t xml:space="preserve">
Sauf Amazonie</t>
        </r>
      </text>
    </comment>
    <comment ref="L48" authorId="0">
      <text>
        <r>
          <rPr>
            <b/>
            <sz val="9"/>
            <color indexed="81"/>
            <rFont val="Tahoma"/>
            <family val="2"/>
          </rPr>
          <t>GAILLARD, Matthieu:</t>
        </r>
        <r>
          <rPr>
            <sz val="9"/>
            <color indexed="81"/>
            <rFont val="Tahoma"/>
            <family val="2"/>
          </rPr>
          <t xml:space="preserve">
Région de Rio pour la plage et le Soleil</t>
        </r>
      </text>
    </comment>
    <comment ref="M48" authorId="0">
      <text>
        <r>
          <rPr>
            <b/>
            <sz val="9"/>
            <color indexed="81"/>
            <rFont val="Tahoma"/>
            <family val="2"/>
          </rPr>
          <t>GAILLARD, Matthieu:</t>
        </r>
        <r>
          <rPr>
            <sz val="9"/>
            <color indexed="81"/>
            <rFont val="Tahoma"/>
            <family val="2"/>
          </rPr>
          <t xml:space="preserve">
Région de Rio pour la plage et le Soleil</t>
        </r>
      </text>
    </comment>
    <comment ref="N48" authorId="0">
      <text>
        <r>
          <rPr>
            <b/>
            <sz val="9"/>
            <color indexed="81"/>
            <rFont val="Tahoma"/>
            <family val="2"/>
          </rPr>
          <t>GAILLARD, Matthieu:</t>
        </r>
        <r>
          <rPr>
            <sz val="9"/>
            <color indexed="81"/>
            <rFont val="Tahoma"/>
            <family val="2"/>
          </rPr>
          <t xml:space="preserve">
Région de Rio pour la plage et le Soleil -  Mais déconseillé pour les plages et le soleil dans le Sud. </t>
        </r>
      </text>
    </comment>
    <comment ref="O48" authorId="0">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P48" authorId="0">
      <text>
        <r>
          <rPr>
            <b/>
            <sz val="9"/>
            <color indexed="81"/>
            <rFont val="Tahoma"/>
            <family val="2"/>
          </rPr>
          <t>GAILLARD, Matthieu:</t>
        </r>
        <r>
          <rPr>
            <sz val="9"/>
            <color indexed="81"/>
            <rFont val="Tahoma"/>
            <family val="2"/>
          </rPr>
          <t xml:space="preserve">
Pour les plages et le soleil, le Nord Est. Pour la randonnée, l'Amazonie. </t>
        </r>
      </text>
    </comment>
    <comment ref="Q48" authorId="0">
      <text>
        <r>
          <rPr>
            <b/>
            <sz val="9"/>
            <color indexed="81"/>
            <rFont val="Tahoma"/>
            <family val="2"/>
          </rPr>
          <t>GAILLARD, Matthieu:</t>
        </r>
        <r>
          <rPr>
            <sz val="9"/>
            <color indexed="81"/>
            <rFont val="Tahoma"/>
            <family val="2"/>
          </rPr>
          <t xml:space="preserve">
Pour les plages et la nature, le Nord Est. Pour la nature, l'Amazonie. </t>
        </r>
      </text>
    </comment>
    <comment ref="H49" authorId="0">
      <text>
        <r>
          <rPr>
            <b/>
            <sz val="9"/>
            <color indexed="81"/>
            <rFont val="Tahoma"/>
            <family val="2"/>
          </rPr>
          <t>GAILLARD, Matthieu:</t>
        </r>
        <r>
          <rPr>
            <sz val="9"/>
            <color indexed="81"/>
            <rFont val="Tahoma"/>
            <family val="2"/>
          </rPr>
          <t xml:space="preserve">
Conseillé sur les plages et le Soleil pour le Centre et le Nord. </t>
        </r>
      </text>
    </comment>
    <comment ref="K49" authorId="0">
      <text>
        <r>
          <rPr>
            <b/>
            <sz val="9"/>
            <color indexed="81"/>
            <rFont val="Tahoma"/>
            <family val="2"/>
          </rPr>
          <t>GAILLARD, Matthieu:</t>
        </r>
        <r>
          <rPr>
            <sz val="9"/>
            <color indexed="81"/>
            <rFont val="Tahoma"/>
            <family val="2"/>
          </rPr>
          <t xml:space="preserve">
5 pour les randonnées et la nature surtout le centre et le nord
</t>
        </r>
      </text>
    </comment>
    <comment ref="Q49" authorId="0">
      <text>
        <r>
          <rPr>
            <b/>
            <sz val="9"/>
            <color indexed="81"/>
            <rFont val="Tahoma"/>
            <family val="2"/>
          </rPr>
          <t>GAILLARD, Matthieu:</t>
        </r>
        <r>
          <rPr>
            <sz val="9"/>
            <color indexed="81"/>
            <rFont val="Tahoma"/>
            <family val="2"/>
          </rPr>
          <t xml:space="preserve">
5 pour les randonnées et la nature dans la région Centre &amp; Nord. </t>
        </r>
      </text>
    </comment>
    <comment ref="R49" authorId="0">
      <text>
        <r>
          <rPr>
            <b/>
            <sz val="9"/>
            <color indexed="81"/>
            <rFont val="Tahoma"/>
            <family val="2"/>
          </rPr>
          <t>GAILLARD, Matthieu:</t>
        </r>
        <r>
          <rPr>
            <sz val="9"/>
            <color indexed="81"/>
            <rFont val="Tahoma"/>
            <family val="2"/>
          </rPr>
          <t xml:space="preserve">
5 pour les randonnées &amp; nature</t>
        </r>
      </text>
    </comment>
    <comment ref="J50" authorId="0">
      <text>
        <r>
          <rPr>
            <b/>
            <sz val="9"/>
            <color indexed="81"/>
            <rFont val="Tahoma"/>
            <family val="2"/>
          </rPr>
          <t>GAILLARD, Matthieu:</t>
        </r>
        <r>
          <rPr>
            <sz val="9"/>
            <color indexed="81"/>
            <rFont val="Tahoma"/>
            <family val="2"/>
          </rPr>
          <t xml:space="preserve">
5 pour les plages</t>
        </r>
      </text>
    </comment>
    <comment ref="K50" authorId="0">
      <text>
        <r>
          <rPr>
            <b/>
            <sz val="9"/>
            <color indexed="81"/>
            <rFont val="Tahoma"/>
            <family val="2"/>
          </rPr>
          <t>GAILLARD, Matthieu:</t>
        </r>
        <r>
          <rPr>
            <sz val="9"/>
            <color indexed="81"/>
            <rFont val="Tahoma"/>
            <family val="2"/>
          </rPr>
          <t xml:space="preserve">
5 pour les plages</t>
        </r>
      </text>
    </comment>
    <comment ref="L50" authorId="0">
      <text>
        <r>
          <rPr>
            <b/>
            <sz val="9"/>
            <color indexed="81"/>
            <rFont val="Tahoma"/>
            <family val="2"/>
          </rPr>
          <t>GAILLARD, Matthieu:</t>
        </r>
        <r>
          <rPr>
            <sz val="9"/>
            <color indexed="81"/>
            <rFont val="Tahoma"/>
            <family val="2"/>
          </rPr>
          <t xml:space="preserve">
5 pour les randonnées et la nature)</t>
        </r>
      </text>
    </comment>
    <comment ref="H51" authorId="0">
      <text>
        <r>
          <rPr>
            <b/>
            <sz val="9"/>
            <color indexed="81"/>
            <rFont val="Tahoma"/>
            <family val="2"/>
          </rPr>
          <t>GAILLARD, Matthieu:</t>
        </r>
        <r>
          <rPr>
            <sz val="9"/>
            <color indexed="81"/>
            <rFont val="Tahoma"/>
            <family val="2"/>
          </rPr>
          <t xml:space="preserve">
Déconseillé en randos et natures</t>
        </r>
      </text>
    </comment>
    <comment ref="I51" authorId="0">
      <text>
        <r>
          <rPr>
            <b/>
            <sz val="9"/>
            <color indexed="81"/>
            <rFont val="Tahoma"/>
            <family val="2"/>
          </rPr>
          <t>GAILLARD, Matthieu:</t>
        </r>
        <r>
          <rPr>
            <sz val="9"/>
            <color indexed="81"/>
            <rFont val="Tahoma"/>
            <family val="2"/>
          </rPr>
          <t xml:space="preserve">
Déconseillé en randos et natures</t>
        </r>
      </text>
    </comment>
    <comment ref="K51" authorId="0">
      <text>
        <r>
          <rPr>
            <b/>
            <sz val="9"/>
            <color indexed="81"/>
            <rFont val="Tahoma"/>
            <family val="2"/>
          </rPr>
          <t>GAILLARD, Matthieu:</t>
        </r>
        <r>
          <rPr>
            <sz val="9"/>
            <color indexed="81"/>
            <rFont val="Tahoma"/>
            <family val="2"/>
          </rPr>
          <t xml:space="preserve">
Déconseillé en randos et natures (surtout Quito)</t>
        </r>
      </text>
    </comment>
    <comment ref="M51" authorId="0">
      <text>
        <r>
          <rPr>
            <b/>
            <sz val="9"/>
            <color indexed="81"/>
            <rFont val="Tahoma"/>
            <family val="2"/>
          </rPr>
          <t>GAILLARD, Matthieu:</t>
        </r>
        <r>
          <rPr>
            <sz val="9"/>
            <color indexed="81"/>
            <rFont val="Tahoma"/>
            <family val="2"/>
          </rPr>
          <t xml:space="preserve">
5 pour les randonnées et la nature)</t>
        </r>
      </text>
    </comment>
    <comment ref="N51" authorId="0">
      <text>
        <r>
          <rPr>
            <b/>
            <sz val="9"/>
            <color indexed="81"/>
            <rFont val="Tahoma"/>
            <family val="2"/>
          </rPr>
          <t>GAILLARD, Matthieu:</t>
        </r>
        <r>
          <rPr>
            <sz val="9"/>
            <color indexed="81"/>
            <rFont val="Tahoma"/>
            <family val="2"/>
          </rPr>
          <t xml:space="preserve">
5 pour les randonnées et la nature)</t>
        </r>
      </text>
    </comment>
    <comment ref="O51" authorId="0">
      <text>
        <r>
          <rPr>
            <b/>
            <sz val="9"/>
            <color indexed="81"/>
            <rFont val="Tahoma"/>
            <family val="2"/>
          </rPr>
          <t>GAILLARD, Matthieu:</t>
        </r>
        <r>
          <rPr>
            <sz val="9"/>
            <color indexed="81"/>
            <rFont val="Tahoma"/>
            <family val="2"/>
          </rPr>
          <t xml:space="preserve">
5 pour les randonnées et la nature)</t>
        </r>
      </text>
    </comment>
    <comment ref="P51" authorId="0">
      <text>
        <r>
          <rPr>
            <b/>
            <sz val="9"/>
            <color indexed="81"/>
            <rFont val="Tahoma"/>
            <family val="2"/>
          </rPr>
          <t>GAILLARD, Matthieu:</t>
        </r>
        <r>
          <rPr>
            <sz val="9"/>
            <color indexed="81"/>
            <rFont val="Tahoma"/>
            <family val="2"/>
          </rPr>
          <t xml:space="preserve">
5 pour les randonnées et la nature)</t>
        </r>
      </text>
    </comment>
    <comment ref="O52" authorId="0">
      <text>
        <r>
          <rPr>
            <b/>
            <sz val="9"/>
            <color indexed="81"/>
            <rFont val="Tahoma"/>
            <family val="2"/>
          </rPr>
          <t>GAILLARD, Matthieu:</t>
        </r>
        <r>
          <rPr>
            <sz val="9"/>
            <color indexed="81"/>
            <rFont val="Tahoma"/>
            <family val="2"/>
          </rPr>
          <t xml:space="preserve">
Déconseillé pour les plages et le soleilL </t>
        </r>
      </text>
    </comment>
    <comment ref="L53" authorId="0">
      <text>
        <r>
          <rPr>
            <b/>
            <sz val="9"/>
            <color indexed="81"/>
            <rFont val="Tahoma"/>
            <family val="2"/>
          </rPr>
          <t>GAILLARD, Matthieu:</t>
        </r>
        <r>
          <rPr>
            <sz val="9"/>
            <color indexed="81"/>
            <rFont val="Tahoma"/>
            <family val="2"/>
          </rPr>
          <t xml:space="preserve">
Déconseillé pour les plages et le soleil. </t>
        </r>
      </text>
    </comment>
    <comment ref="N53" authorId="0">
      <text>
        <r>
          <rPr>
            <b/>
            <sz val="9"/>
            <color indexed="81"/>
            <rFont val="Tahoma"/>
            <family val="2"/>
          </rPr>
          <t>GAILLARD, Matthieu:</t>
        </r>
        <r>
          <rPr>
            <sz val="9"/>
            <color indexed="81"/>
            <rFont val="Tahoma"/>
            <family val="2"/>
          </rPr>
          <t xml:space="preserve">
Déconseillé pour le soleil et les plages. </t>
        </r>
      </text>
    </comment>
    <comment ref="O53" authorId="0">
      <text>
        <r>
          <rPr>
            <b/>
            <sz val="9"/>
            <color indexed="81"/>
            <rFont val="Tahoma"/>
            <family val="2"/>
          </rPr>
          <t>GAILLARD, Matthieu:</t>
        </r>
        <r>
          <rPr>
            <sz val="9"/>
            <color indexed="81"/>
            <rFont val="Tahoma"/>
            <family val="2"/>
          </rPr>
          <t xml:space="preserve">
Conseillé pour la rando et nature, déconseillé pour le soleil et plage. </t>
        </r>
      </text>
    </comment>
    <comment ref="J56" authorId="0">
      <text>
        <r>
          <rPr>
            <b/>
            <sz val="9"/>
            <color indexed="81"/>
            <rFont val="Tahoma"/>
            <family val="2"/>
          </rPr>
          <t>GAILLARD, Matthieu:</t>
        </r>
        <r>
          <rPr>
            <sz val="9"/>
            <color indexed="81"/>
            <rFont val="Tahoma"/>
            <family val="2"/>
          </rPr>
          <t xml:space="preserve">
5 pour les randonnées et la nature)</t>
        </r>
      </text>
    </comment>
    <comment ref="O56" authorId="0">
      <text>
        <r>
          <rPr>
            <b/>
            <sz val="9"/>
            <color indexed="81"/>
            <rFont val="Tahoma"/>
            <family val="2"/>
          </rPr>
          <t>GAILLARD, Matthieu:</t>
        </r>
        <r>
          <rPr>
            <sz val="9"/>
            <color indexed="81"/>
            <rFont val="Tahoma"/>
            <family val="2"/>
          </rPr>
          <t xml:space="preserve">
Déconseillé pour les plages et le soleilL </t>
        </r>
      </text>
    </comment>
    <comment ref="P56" authorId="0">
      <text>
        <r>
          <rPr>
            <b/>
            <sz val="9"/>
            <color indexed="81"/>
            <rFont val="Tahoma"/>
            <family val="2"/>
          </rPr>
          <t>GAILLARD, Matthieu:</t>
        </r>
        <r>
          <rPr>
            <sz val="9"/>
            <color indexed="81"/>
            <rFont val="Tahoma"/>
            <family val="2"/>
          </rPr>
          <t xml:space="preserve">
Déconseillé pour les plages et le soleilL </t>
        </r>
      </text>
    </comment>
    <comment ref="Q56" authorId="0">
      <text>
        <r>
          <rPr>
            <b/>
            <sz val="9"/>
            <color indexed="81"/>
            <rFont val="Tahoma"/>
            <family val="2"/>
          </rPr>
          <t>GAILLARD, Matthieu:</t>
        </r>
        <r>
          <rPr>
            <sz val="9"/>
            <color indexed="81"/>
            <rFont val="Tahoma"/>
            <family val="2"/>
          </rPr>
          <t xml:space="preserve">
Déconseillé pour les plages et le soleilL </t>
        </r>
      </text>
    </comment>
    <comment ref="K57" authorId="0">
      <text>
        <r>
          <rPr>
            <b/>
            <sz val="9"/>
            <color indexed="81"/>
            <rFont val="Tahoma"/>
            <family val="2"/>
          </rPr>
          <t>GAILLARD, Matthieu:</t>
        </r>
        <r>
          <rPr>
            <sz val="9"/>
            <color indexed="81"/>
            <rFont val="Tahoma"/>
            <family val="2"/>
          </rPr>
          <t xml:space="preserve">
5 pour les randonnées et la nature</t>
        </r>
      </text>
    </comment>
    <comment ref="L57" authorId="0">
      <text>
        <r>
          <rPr>
            <b/>
            <sz val="9"/>
            <color indexed="81"/>
            <rFont val="Tahoma"/>
            <family val="2"/>
          </rPr>
          <t>GAILLARD, Matthieu:</t>
        </r>
        <r>
          <rPr>
            <sz val="9"/>
            <color indexed="81"/>
            <rFont val="Tahoma"/>
            <family val="2"/>
          </rPr>
          <t xml:space="preserve">
5 pour les randonnées et la nature)</t>
        </r>
      </text>
    </comment>
    <comment ref="O57" authorId="0">
      <text>
        <r>
          <rPr>
            <b/>
            <sz val="9"/>
            <color indexed="81"/>
            <rFont val="Tahoma"/>
            <family val="2"/>
          </rPr>
          <t>GAILLARD, Matthieu:</t>
        </r>
        <r>
          <rPr>
            <sz val="9"/>
            <color indexed="81"/>
            <rFont val="Tahoma"/>
            <family val="2"/>
          </rPr>
          <t xml:space="preserve">
5 pour les randonnées et la nature)</t>
        </r>
      </text>
    </comment>
    <comment ref="P57" authorId="0">
      <text>
        <r>
          <rPr>
            <b/>
            <sz val="9"/>
            <color indexed="81"/>
            <rFont val="Tahoma"/>
            <family val="2"/>
          </rPr>
          <t>GAILLARD, Matthieu:</t>
        </r>
        <r>
          <rPr>
            <sz val="9"/>
            <color indexed="81"/>
            <rFont val="Tahoma"/>
            <family val="2"/>
          </rPr>
          <t xml:space="preserve">
5 pour les randonnées et la nature)</t>
        </r>
      </text>
    </comment>
    <comment ref="S57" authorId="0">
      <text>
        <r>
          <rPr>
            <b/>
            <sz val="9"/>
            <color indexed="81"/>
            <rFont val="Tahoma"/>
            <family val="2"/>
          </rPr>
          <t>GAILLARD, Matthieu:</t>
        </r>
        <r>
          <rPr>
            <sz val="9"/>
            <color indexed="81"/>
            <rFont val="Tahoma"/>
            <family val="2"/>
          </rPr>
          <t xml:space="preserve">
Déconseillé pour la nature. </t>
        </r>
      </text>
    </comment>
    <comment ref="H58" authorId="0">
      <text>
        <r>
          <rPr>
            <b/>
            <sz val="9"/>
            <color indexed="81"/>
            <rFont val="Tahoma"/>
            <family val="2"/>
          </rPr>
          <t>GAILLARD, Matthieu:</t>
        </r>
        <r>
          <rPr>
            <sz val="9"/>
            <color indexed="81"/>
            <rFont val="Tahoma"/>
            <family val="2"/>
          </rPr>
          <t xml:space="preserve">
5 pour le soleil et la plage- 
</t>
        </r>
      </text>
    </comment>
    <comment ref="I58"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J58"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K58"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M58" authorId="0">
      <text>
        <r>
          <rPr>
            <b/>
            <sz val="9"/>
            <color indexed="81"/>
            <rFont val="Tahoma"/>
            <family val="2"/>
          </rPr>
          <t>GAILLARD, Matthieu:</t>
        </r>
        <r>
          <rPr>
            <sz val="9"/>
            <color indexed="81"/>
            <rFont val="Tahoma"/>
            <family val="2"/>
          </rPr>
          <t xml:space="preserve">
Conseillé pour les randonnées et la nature dans l'Altiplano. Déconseillé pour les plages et le soleil généralement. , mais déconseillé pour la rando et la nature dans la région de Lima. </t>
        </r>
      </text>
    </comment>
    <comment ref="N58" authorId="0">
      <text>
        <r>
          <rPr>
            <b/>
            <sz val="9"/>
            <color indexed="81"/>
            <rFont val="Tahoma"/>
            <family val="2"/>
          </rPr>
          <t>GAILLARD, Matthieu:</t>
        </r>
        <r>
          <rPr>
            <sz val="9"/>
            <color indexed="81"/>
            <rFont val="Tahoma"/>
            <family val="2"/>
          </rPr>
          <t xml:space="preserve">
Conseillé pour les randonnées et la nature dans l'Altiplano. Déconseillé pour les plages et le soleil généralement. , mais déconseillé pour la rando et la nature dans la région de Lima. </t>
        </r>
      </text>
    </comment>
    <comment ref="O58" authorId="0">
      <text>
        <r>
          <rPr>
            <b/>
            <sz val="9"/>
            <color indexed="81"/>
            <rFont val="Tahoma"/>
            <family val="2"/>
          </rPr>
          <t>GAILLARD, Matthieu:</t>
        </r>
        <r>
          <rPr>
            <sz val="9"/>
            <color indexed="81"/>
            <rFont val="Tahoma"/>
            <family val="2"/>
          </rPr>
          <t xml:space="preserve">
3 pour les randonnées et la nature). Déconseillé pour les plages et le soleil. </t>
        </r>
      </text>
    </comment>
    <comment ref="P58" authorId="0">
      <text>
        <r>
          <rPr>
            <b/>
            <sz val="9"/>
            <color indexed="81"/>
            <rFont val="Tahoma"/>
            <family val="2"/>
          </rPr>
          <t>GAILLARD, Matthieu:</t>
        </r>
        <r>
          <rPr>
            <sz val="9"/>
            <color indexed="81"/>
            <rFont val="Tahoma"/>
            <family val="2"/>
          </rPr>
          <t xml:space="preserve">
5 pour les randonnées et la nature) - Déconseillé pour les plages. </t>
        </r>
      </text>
    </comment>
    <comment ref="Q58" authorId="0">
      <text>
        <r>
          <rPr>
            <b/>
            <sz val="9"/>
            <color indexed="81"/>
            <rFont val="Tahoma"/>
            <family val="2"/>
          </rPr>
          <t>GAILLARD, Matthieu:</t>
        </r>
        <r>
          <rPr>
            <sz val="9"/>
            <color indexed="81"/>
            <rFont val="Tahoma"/>
            <family val="2"/>
          </rPr>
          <t xml:space="preserve">
5 pour les randonnées et la nature)</t>
        </r>
      </text>
    </comment>
    <comment ref="R58" authorId="0">
      <text>
        <r>
          <rPr>
            <b/>
            <sz val="9"/>
            <color indexed="81"/>
            <rFont val="Tahoma"/>
            <family val="2"/>
          </rPr>
          <t>GAILLARD, Matthieu:</t>
        </r>
        <r>
          <rPr>
            <sz val="9"/>
            <color indexed="81"/>
            <rFont val="Tahoma"/>
            <family val="2"/>
          </rPr>
          <t xml:space="preserve">
5 pour les randonnées et la nature)</t>
        </r>
      </text>
    </comment>
    <comment ref="S58" authorId="0">
      <text>
        <r>
          <rPr>
            <b/>
            <sz val="9"/>
            <color indexed="81"/>
            <rFont val="Tahoma"/>
            <family val="2"/>
          </rPr>
          <t>GAILLARD, Matthieu:</t>
        </r>
        <r>
          <rPr>
            <sz val="9"/>
            <color indexed="81"/>
            <rFont val="Tahoma"/>
            <family val="2"/>
          </rPr>
          <t xml:space="preserve">
5 pour le soleil et la plage. </t>
        </r>
      </text>
    </comment>
    <comment ref="Q61" authorId="0">
      <text>
        <r>
          <rPr>
            <b/>
            <sz val="9"/>
            <color indexed="81"/>
            <rFont val="Tahoma"/>
            <family val="2"/>
          </rPr>
          <t>GAILLARD, Matthieu:</t>
        </r>
        <r>
          <rPr>
            <sz val="9"/>
            <color indexed="81"/>
            <rFont val="Tahoma"/>
            <family val="2"/>
          </rPr>
          <t xml:space="preserve">
5 pour les plages et le soleil - Déconseillé pour la nature et les randos.  </t>
        </r>
      </text>
    </comment>
    <comment ref="R61" authorId="0">
      <text>
        <r>
          <rPr>
            <b/>
            <sz val="9"/>
            <color indexed="81"/>
            <rFont val="Tahoma"/>
            <family val="2"/>
          </rPr>
          <t>GAILLARD, Matthieu:</t>
        </r>
        <r>
          <rPr>
            <sz val="9"/>
            <color indexed="81"/>
            <rFont val="Tahoma"/>
            <family val="2"/>
          </rPr>
          <t xml:space="preserve">
5 pour le soleil et la plage. </t>
        </r>
      </text>
    </comment>
    <comment ref="S61" authorId="0">
      <text>
        <r>
          <rPr>
            <b/>
            <sz val="9"/>
            <color indexed="81"/>
            <rFont val="Tahoma"/>
            <family val="2"/>
          </rPr>
          <t>GAILLARD, Matthieu:</t>
        </r>
        <r>
          <rPr>
            <sz val="9"/>
            <color indexed="81"/>
            <rFont val="Tahoma"/>
            <family val="2"/>
          </rPr>
          <t xml:space="preserve">
5 pour le soleil et la plage. </t>
        </r>
      </text>
    </comment>
    <comment ref="L62" authorId="0">
      <text>
        <r>
          <rPr>
            <b/>
            <sz val="9"/>
            <color indexed="81"/>
            <rFont val="Tahoma"/>
            <family val="2"/>
          </rPr>
          <t>GAILLARD, Matthieu:</t>
        </r>
        <r>
          <rPr>
            <sz val="9"/>
            <color indexed="81"/>
            <rFont val="Tahoma"/>
            <family val="2"/>
          </rPr>
          <t xml:space="preserve">
5 pour les randonnées et la nature)</t>
        </r>
      </text>
    </comment>
    <comment ref="P62" authorId="0">
      <text>
        <r>
          <rPr>
            <b/>
            <sz val="9"/>
            <color indexed="81"/>
            <rFont val="Tahoma"/>
            <family val="2"/>
          </rPr>
          <t>GAILLARD, Matthieu:</t>
        </r>
        <r>
          <rPr>
            <sz val="9"/>
            <color indexed="81"/>
            <rFont val="Tahoma"/>
            <family val="2"/>
          </rPr>
          <t xml:space="preserve">
Déconseillé en randos et natures (à l'ouest et Llanos)</t>
        </r>
      </text>
    </comment>
    <comment ref="Q62" authorId="0">
      <text>
        <r>
          <rPr>
            <b/>
            <sz val="9"/>
            <color indexed="81"/>
            <rFont val="Tahoma"/>
            <family val="2"/>
          </rPr>
          <t>GAILLARD, Matthieu:</t>
        </r>
        <r>
          <rPr>
            <sz val="9"/>
            <color indexed="81"/>
            <rFont val="Tahoma"/>
            <family val="2"/>
          </rPr>
          <t xml:space="preserve">
Déconseillé en randos et nature
</t>
        </r>
      </text>
    </comment>
    <comment ref="H66" authorId="0">
      <text>
        <r>
          <rPr>
            <b/>
            <sz val="9"/>
            <color indexed="81"/>
            <rFont val="Tahoma"/>
            <family val="2"/>
          </rPr>
          <t>GAILLARD, Matthieu:</t>
        </r>
        <r>
          <rPr>
            <sz val="9"/>
            <color indexed="81"/>
            <rFont val="Tahoma"/>
            <family val="2"/>
          </rPr>
          <t xml:space="preserve">
5 pour les randonnées et la nature</t>
        </r>
      </text>
    </comment>
    <comment ref="I66" authorId="0">
      <text>
        <r>
          <rPr>
            <b/>
            <sz val="9"/>
            <color indexed="81"/>
            <rFont val="Tahoma"/>
            <family val="2"/>
          </rPr>
          <t>GAILLARD, Matthieu:</t>
        </r>
        <r>
          <rPr>
            <sz val="9"/>
            <color indexed="81"/>
            <rFont val="Tahoma"/>
            <family val="2"/>
          </rPr>
          <t xml:space="preserve">
5 pour les randonnées et la nature</t>
        </r>
      </text>
    </comment>
    <comment ref="K66" authorId="0">
      <text>
        <r>
          <rPr>
            <b/>
            <sz val="9"/>
            <color indexed="81"/>
            <rFont val="Tahoma"/>
            <family val="2"/>
          </rPr>
          <t>GAILLARD, Matthieu:</t>
        </r>
        <r>
          <rPr>
            <sz val="9"/>
            <color indexed="81"/>
            <rFont val="Tahoma"/>
            <family val="2"/>
          </rPr>
          <t xml:space="preserve">
Déconseillé en randos et natures</t>
        </r>
      </text>
    </comment>
    <comment ref="L66" authorId="0">
      <text>
        <r>
          <rPr>
            <b/>
            <sz val="9"/>
            <color indexed="81"/>
            <rFont val="Tahoma"/>
            <family val="2"/>
          </rPr>
          <t>GAILLARD, Matthieu:</t>
        </r>
        <r>
          <rPr>
            <sz val="9"/>
            <color indexed="81"/>
            <rFont val="Tahoma"/>
            <family val="2"/>
          </rPr>
          <t xml:space="preserve">
Déconseillé en randos et natures</t>
        </r>
      </text>
    </comment>
    <comment ref="S66" authorId="0">
      <text>
        <r>
          <rPr>
            <b/>
            <sz val="9"/>
            <color indexed="81"/>
            <rFont val="Tahoma"/>
            <family val="2"/>
          </rPr>
          <t>GAILLARD, Matthieu:</t>
        </r>
        <r>
          <rPr>
            <sz val="9"/>
            <color indexed="81"/>
            <rFont val="Tahoma"/>
            <family val="2"/>
          </rPr>
          <t xml:space="preserve">
5 pour les randonnées et la nature </t>
        </r>
      </text>
    </comment>
    <comment ref="J67" authorId="0">
      <text>
        <r>
          <rPr>
            <b/>
            <sz val="9"/>
            <color indexed="81"/>
            <rFont val="Tahoma"/>
            <family val="2"/>
          </rPr>
          <t>GAILLARD, Matthieu:</t>
        </r>
        <r>
          <rPr>
            <sz val="9"/>
            <color indexed="81"/>
            <rFont val="Tahoma"/>
            <family val="2"/>
          </rPr>
          <t xml:space="preserve">
5 pour les plages</t>
        </r>
      </text>
    </comment>
    <comment ref="K67" authorId="0">
      <text>
        <r>
          <rPr>
            <b/>
            <sz val="9"/>
            <color indexed="81"/>
            <rFont val="Tahoma"/>
            <family val="2"/>
          </rPr>
          <t>GAILLARD, Matthieu:</t>
        </r>
        <r>
          <rPr>
            <sz val="9"/>
            <color indexed="81"/>
            <rFont val="Tahoma"/>
            <family val="2"/>
          </rPr>
          <t xml:space="preserve">
5 pour les plages</t>
        </r>
      </text>
    </comment>
    <comment ref="L67" authorId="0">
      <text>
        <r>
          <rPr>
            <b/>
            <sz val="9"/>
            <color indexed="81"/>
            <rFont val="Tahoma"/>
            <family val="2"/>
          </rPr>
          <t>GAILLARD, Matthieu:</t>
        </r>
        <r>
          <rPr>
            <sz val="9"/>
            <color indexed="81"/>
            <rFont val="Tahoma"/>
            <family val="2"/>
          </rPr>
          <t xml:space="preserve">
5 pour les plages</t>
        </r>
      </text>
    </comment>
    <comment ref="K68" authorId="0">
      <text>
        <r>
          <rPr>
            <b/>
            <sz val="9"/>
            <color indexed="81"/>
            <rFont val="Tahoma"/>
            <family val="2"/>
          </rPr>
          <t>GAILLARD, Matthieu:</t>
        </r>
        <r>
          <rPr>
            <sz val="9"/>
            <color indexed="81"/>
            <rFont val="Tahoma"/>
            <family val="2"/>
          </rPr>
          <t xml:space="preserve">
Déconseillé en randos et natures</t>
        </r>
      </text>
    </comment>
    <comment ref="L68" authorId="0">
      <text>
        <r>
          <rPr>
            <b/>
            <sz val="9"/>
            <color indexed="81"/>
            <rFont val="Tahoma"/>
            <family val="2"/>
          </rPr>
          <t>GAILLARD, Matthieu:</t>
        </r>
        <r>
          <rPr>
            <sz val="9"/>
            <color indexed="81"/>
            <rFont val="Tahoma"/>
            <family val="2"/>
          </rPr>
          <t xml:space="preserve">
Déconseillé en randos et natures</t>
        </r>
      </text>
    </comment>
    <comment ref="M68" authorId="0">
      <text>
        <r>
          <rPr>
            <b/>
            <sz val="9"/>
            <color indexed="81"/>
            <rFont val="Tahoma"/>
            <family val="2"/>
          </rPr>
          <t>GAILLARD, Matthieu:</t>
        </r>
        <r>
          <rPr>
            <sz val="9"/>
            <color indexed="81"/>
            <rFont val="Tahoma"/>
            <family val="2"/>
          </rPr>
          <t xml:space="preserve">
Déconseillé en randos et natures</t>
        </r>
      </text>
    </comment>
    <comment ref="N68" authorId="0">
      <text>
        <r>
          <rPr>
            <b/>
            <sz val="9"/>
            <color indexed="81"/>
            <rFont val="Tahoma"/>
            <family val="2"/>
          </rPr>
          <t>GAILLARD, Matthieu:</t>
        </r>
        <r>
          <rPr>
            <sz val="9"/>
            <color indexed="81"/>
            <rFont val="Tahoma"/>
            <family val="2"/>
          </rPr>
          <t xml:space="preserve">
Déconseillé en randos et natures</t>
        </r>
      </text>
    </comment>
    <comment ref="H69" authorId="0">
      <text>
        <r>
          <rPr>
            <b/>
            <sz val="9"/>
            <color indexed="81"/>
            <rFont val="Tahoma"/>
            <family val="2"/>
          </rPr>
          <t>GAILLARD, Matthieu:</t>
        </r>
        <r>
          <rPr>
            <sz val="9"/>
            <color indexed="81"/>
            <rFont val="Tahoma"/>
            <family val="2"/>
          </rPr>
          <t xml:space="preserve">
Déconseillée pour les randos et nature
</t>
        </r>
      </text>
    </comment>
    <comment ref="I69" authorId="0">
      <text>
        <r>
          <rPr>
            <b/>
            <sz val="9"/>
            <color indexed="81"/>
            <rFont val="Tahoma"/>
            <family val="2"/>
          </rPr>
          <t>GAILLARD, Matthieu:</t>
        </r>
        <r>
          <rPr>
            <sz val="9"/>
            <color indexed="81"/>
            <rFont val="Tahoma"/>
            <family val="2"/>
          </rPr>
          <t xml:space="preserve">
Déconseillée pour les randos et nature
</t>
        </r>
      </text>
    </comment>
    <comment ref="K69" authorId="0">
      <text>
        <r>
          <rPr>
            <b/>
            <sz val="9"/>
            <color indexed="81"/>
            <rFont val="Tahoma"/>
            <family val="2"/>
          </rPr>
          <t>GAILLARD, Matthieu:</t>
        </r>
        <r>
          <rPr>
            <sz val="9"/>
            <color indexed="81"/>
            <rFont val="Tahoma"/>
            <family val="2"/>
          </rPr>
          <t xml:space="preserve">
5 pour les randonnées et la nature (Centre &amp; Nord)</t>
        </r>
      </text>
    </comment>
    <comment ref="L69" authorId="0">
      <text>
        <r>
          <rPr>
            <b/>
            <sz val="9"/>
            <color indexed="81"/>
            <rFont val="Tahoma"/>
            <family val="2"/>
          </rPr>
          <t>GAILLARD, Matthieu:</t>
        </r>
        <r>
          <rPr>
            <sz val="9"/>
            <color indexed="81"/>
            <rFont val="Tahoma"/>
            <family val="2"/>
          </rPr>
          <t xml:space="preserve">
5 pour les randonnées et la nature (sauf le Sud)</t>
        </r>
      </text>
    </comment>
    <comment ref="M69" authorId="0">
      <text>
        <r>
          <rPr>
            <b/>
            <sz val="9"/>
            <color indexed="81"/>
            <rFont val="Tahoma"/>
            <family val="2"/>
          </rPr>
          <t>GAILLARD, Matthieu:</t>
        </r>
        <r>
          <rPr>
            <sz val="9"/>
            <color indexed="81"/>
            <rFont val="Tahoma"/>
            <family val="2"/>
          </rPr>
          <t xml:space="preserve">
Conseillé pour les randonnées et la nature (Le Nord) - Déconseillé pour les randonnées et la nature dans le Sud. </t>
        </r>
      </text>
    </comment>
    <comment ref="N69" authorId="0">
      <text>
        <r>
          <rPr>
            <b/>
            <sz val="9"/>
            <color indexed="81"/>
            <rFont val="Tahoma"/>
            <family val="2"/>
          </rPr>
          <t>GAILLARD, Matthieu:</t>
        </r>
        <r>
          <rPr>
            <sz val="9"/>
            <color indexed="81"/>
            <rFont val="Tahoma"/>
            <family val="2"/>
          </rPr>
          <t xml:space="preserve">
Conseillé pour les randonnées et la nature (Le Nord) - Déconseillé pour les randonnées et la nature dans le Sud. </t>
        </r>
      </text>
    </comment>
    <comment ref="O69" authorId="0">
      <text>
        <r>
          <rPr>
            <b/>
            <sz val="9"/>
            <color indexed="81"/>
            <rFont val="Tahoma"/>
            <family val="2"/>
          </rPr>
          <t>GAILLARD, Matthieu:</t>
        </r>
        <r>
          <rPr>
            <sz val="9"/>
            <color indexed="81"/>
            <rFont val="Tahoma"/>
            <family val="2"/>
          </rPr>
          <t xml:space="preserve">
Conseillé pour les randonnées et la nature (Le Nord) - Déconseillé pour les randonnées et la nature dans le Sud. </t>
        </r>
      </text>
    </comment>
    <comment ref="P69" authorId="0">
      <text>
        <r>
          <rPr>
            <b/>
            <sz val="9"/>
            <color indexed="81"/>
            <rFont val="Tahoma"/>
            <family val="2"/>
          </rPr>
          <t>GAILLARD, Matthieu:</t>
        </r>
        <r>
          <rPr>
            <sz val="9"/>
            <color indexed="81"/>
            <rFont val="Tahoma"/>
            <family val="2"/>
          </rPr>
          <t xml:space="preserve">
5 pour les randonnées et la nature </t>
        </r>
      </text>
    </comment>
    <comment ref="Q69" authorId="0">
      <text>
        <r>
          <rPr>
            <b/>
            <sz val="9"/>
            <color indexed="81"/>
            <rFont val="Tahoma"/>
            <family val="2"/>
          </rPr>
          <t>GAILLARD, Matthieu:</t>
        </r>
        <r>
          <rPr>
            <sz val="9"/>
            <color indexed="81"/>
            <rFont val="Tahoma"/>
            <family val="2"/>
          </rPr>
          <t xml:space="preserve">
5 pour les randonnées et la nature </t>
        </r>
      </text>
    </comment>
    <comment ref="R69" authorId="0">
      <text>
        <r>
          <rPr>
            <b/>
            <sz val="9"/>
            <color indexed="81"/>
            <rFont val="Tahoma"/>
            <family val="2"/>
          </rPr>
          <t>GAILLARD, Matthieu:</t>
        </r>
        <r>
          <rPr>
            <sz val="9"/>
            <color indexed="81"/>
            <rFont val="Tahoma"/>
            <family val="2"/>
          </rPr>
          <t xml:space="preserve">
5 pour les randos et la nature, mais déconseillé dans les randos et la nature dans le Nord. </t>
        </r>
      </text>
    </comment>
    <comment ref="H70" authorId="0">
      <text>
        <r>
          <rPr>
            <b/>
            <sz val="9"/>
            <color indexed="81"/>
            <rFont val="Tahoma"/>
            <family val="2"/>
          </rPr>
          <t>GAILLARD, Matthieu:</t>
        </r>
        <r>
          <rPr>
            <sz val="9"/>
            <color indexed="81"/>
            <rFont val="Tahoma"/>
            <family val="2"/>
          </rPr>
          <t xml:space="preserve">
Déconseillée pour les randos et nature
</t>
        </r>
      </text>
    </comment>
    <comment ref="I70" authorId="0">
      <text>
        <r>
          <rPr>
            <b/>
            <sz val="9"/>
            <color indexed="81"/>
            <rFont val="Tahoma"/>
            <family val="2"/>
          </rPr>
          <t>GAILLARD, Matthieu:</t>
        </r>
        <r>
          <rPr>
            <sz val="9"/>
            <color indexed="81"/>
            <rFont val="Tahoma"/>
            <family val="2"/>
          </rPr>
          <t xml:space="preserve">
Déconseillée pour les randos
</t>
        </r>
      </text>
    </comment>
    <comment ref="K70" authorId="0">
      <text>
        <r>
          <rPr>
            <b/>
            <sz val="9"/>
            <color indexed="81"/>
            <rFont val="Tahoma"/>
            <family val="2"/>
          </rPr>
          <t>GAILLARD, Matthieu:</t>
        </r>
        <r>
          <rPr>
            <sz val="9"/>
            <color indexed="81"/>
            <rFont val="Tahoma"/>
            <family val="2"/>
          </rPr>
          <t xml:space="preserve">
5 pour les randonnées et la nature</t>
        </r>
      </text>
    </comment>
    <comment ref="L70" authorId="0">
      <text>
        <r>
          <rPr>
            <b/>
            <sz val="9"/>
            <color indexed="81"/>
            <rFont val="Tahoma"/>
            <family val="2"/>
          </rPr>
          <t>GAILLARD, Matthieu:</t>
        </r>
        <r>
          <rPr>
            <sz val="9"/>
            <color indexed="81"/>
            <rFont val="Tahoma"/>
            <family val="2"/>
          </rPr>
          <t xml:space="preserve">
5 pour les randonnées et la nature</t>
        </r>
      </text>
    </comment>
    <comment ref="M70" authorId="0">
      <text>
        <r>
          <rPr>
            <b/>
            <sz val="9"/>
            <color indexed="81"/>
            <rFont val="Tahoma"/>
            <family val="2"/>
          </rPr>
          <t>GAILLARD, Matthieu:</t>
        </r>
        <r>
          <rPr>
            <sz val="9"/>
            <color indexed="81"/>
            <rFont val="Tahoma"/>
            <family val="2"/>
          </rPr>
          <t xml:space="preserve">
5 pour les randonnées et la nature</t>
        </r>
      </text>
    </comment>
    <comment ref="N70" authorId="0">
      <text>
        <r>
          <rPr>
            <b/>
            <sz val="9"/>
            <color indexed="81"/>
            <rFont val="Tahoma"/>
            <family val="2"/>
          </rPr>
          <t>GAILLARD, Matthieu:</t>
        </r>
        <r>
          <rPr>
            <sz val="9"/>
            <color indexed="81"/>
            <rFont val="Tahoma"/>
            <family val="2"/>
          </rPr>
          <t xml:space="preserve">
Déconseillé en randos et natures</t>
        </r>
      </text>
    </comment>
    <comment ref="O70" authorId="0">
      <text>
        <r>
          <rPr>
            <b/>
            <sz val="9"/>
            <color indexed="81"/>
            <rFont val="Tahoma"/>
            <family val="2"/>
          </rPr>
          <t>GAILLARD, Matthieu:</t>
        </r>
        <r>
          <rPr>
            <sz val="9"/>
            <color indexed="81"/>
            <rFont val="Tahoma"/>
            <family val="2"/>
          </rPr>
          <t xml:space="preserve">
Déconseillé en randos et natures</t>
        </r>
      </text>
    </comment>
    <comment ref="P70" authorId="0">
      <text>
        <r>
          <rPr>
            <b/>
            <sz val="9"/>
            <color indexed="81"/>
            <rFont val="Tahoma"/>
            <family val="2"/>
          </rPr>
          <t>GAILLARD, Matthieu:</t>
        </r>
        <r>
          <rPr>
            <sz val="9"/>
            <color indexed="81"/>
            <rFont val="Tahoma"/>
            <family val="2"/>
          </rPr>
          <t xml:space="preserve">
Déconseillé en randos et natures</t>
        </r>
      </text>
    </comment>
    <comment ref="Q70" authorId="0">
      <text>
        <r>
          <rPr>
            <b/>
            <sz val="9"/>
            <color indexed="81"/>
            <rFont val="Tahoma"/>
            <family val="2"/>
          </rPr>
          <t>GAILLARD, Matthieu:</t>
        </r>
        <r>
          <rPr>
            <sz val="9"/>
            <color indexed="81"/>
            <rFont val="Tahoma"/>
            <family val="2"/>
          </rPr>
          <t xml:space="preserve">
Déconseillé en randos et natures</t>
        </r>
      </text>
    </comment>
    <comment ref="R70" authorId="0">
      <text>
        <r>
          <rPr>
            <b/>
            <sz val="9"/>
            <color indexed="81"/>
            <rFont val="Tahoma"/>
            <family val="2"/>
          </rPr>
          <t>GAILLARD, Matthieu:</t>
        </r>
        <r>
          <rPr>
            <sz val="9"/>
            <color indexed="81"/>
            <rFont val="Tahoma"/>
            <family val="2"/>
          </rPr>
          <t xml:space="preserve">
Déconseillé en randos et natures</t>
        </r>
      </text>
    </comment>
    <comment ref="S70" authorId="0">
      <text>
        <r>
          <rPr>
            <b/>
            <sz val="9"/>
            <color indexed="81"/>
            <rFont val="Tahoma"/>
            <family val="2"/>
          </rPr>
          <t>GAILLARD, Matthieu:</t>
        </r>
        <r>
          <rPr>
            <sz val="9"/>
            <color indexed="81"/>
            <rFont val="Tahoma"/>
            <family val="2"/>
          </rPr>
          <t xml:space="preserve">
Déconseillé en randos et natures</t>
        </r>
      </text>
    </comment>
    <comment ref="L71" authorId="0">
      <text>
        <r>
          <rPr>
            <b/>
            <sz val="9"/>
            <color indexed="81"/>
            <rFont val="Tahoma"/>
            <family val="2"/>
          </rPr>
          <t>GAILLARD, Matthieu:</t>
        </r>
        <r>
          <rPr>
            <sz val="9"/>
            <color indexed="81"/>
            <rFont val="Tahoma"/>
            <family val="2"/>
          </rPr>
          <t xml:space="preserve">
Déconseillé en randos et natures</t>
        </r>
      </text>
    </comment>
    <comment ref="M71" authorId="0">
      <text>
        <r>
          <rPr>
            <b/>
            <sz val="9"/>
            <color indexed="81"/>
            <rFont val="Tahoma"/>
            <family val="2"/>
          </rPr>
          <t>GAILLARD, Matthieu:</t>
        </r>
        <r>
          <rPr>
            <sz val="9"/>
            <color indexed="81"/>
            <rFont val="Tahoma"/>
            <family val="2"/>
          </rPr>
          <t xml:space="preserve">
Déconseillé en randos et natures</t>
        </r>
      </text>
    </comment>
    <comment ref="N71" authorId="0">
      <text>
        <r>
          <rPr>
            <b/>
            <sz val="9"/>
            <color indexed="81"/>
            <rFont val="Tahoma"/>
            <family val="2"/>
          </rPr>
          <t>GAILLARD, Matthieu:</t>
        </r>
        <r>
          <rPr>
            <sz val="9"/>
            <color indexed="81"/>
            <rFont val="Tahoma"/>
            <family val="2"/>
          </rPr>
          <t xml:space="preserve">
Déconseillé en randos et natures</t>
        </r>
      </text>
    </comment>
    <comment ref="O71" authorId="0">
      <text>
        <r>
          <rPr>
            <b/>
            <sz val="9"/>
            <color indexed="81"/>
            <rFont val="Tahoma"/>
            <family val="2"/>
          </rPr>
          <t>GAILLARD, Matthieu:</t>
        </r>
        <r>
          <rPr>
            <sz val="9"/>
            <color indexed="81"/>
            <rFont val="Tahoma"/>
            <family val="2"/>
          </rPr>
          <t xml:space="preserve">
Déconseillé en randos et natures</t>
        </r>
      </text>
    </comment>
    <comment ref="P71" authorId="0">
      <text>
        <r>
          <rPr>
            <b/>
            <sz val="9"/>
            <color indexed="81"/>
            <rFont val="Tahoma"/>
            <family val="2"/>
          </rPr>
          <t>GAILLARD, Matthieu:</t>
        </r>
        <r>
          <rPr>
            <sz val="9"/>
            <color indexed="81"/>
            <rFont val="Tahoma"/>
            <family val="2"/>
          </rPr>
          <t xml:space="preserve">
Déconseillé en randos et natures</t>
        </r>
      </text>
    </comment>
    <comment ref="Q71" authorId="0">
      <text>
        <r>
          <rPr>
            <b/>
            <sz val="9"/>
            <color indexed="81"/>
            <rFont val="Tahoma"/>
            <family val="2"/>
          </rPr>
          <t>GAILLARD, Matthieu:</t>
        </r>
        <r>
          <rPr>
            <sz val="9"/>
            <color indexed="81"/>
            <rFont val="Tahoma"/>
            <family val="2"/>
          </rPr>
          <t xml:space="preserve">
5 pour les randonnées et la nature </t>
        </r>
      </text>
    </comment>
    <comment ref="R71" authorId="0">
      <text>
        <r>
          <rPr>
            <b/>
            <sz val="9"/>
            <color indexed="81"/>
            <rFont val="Tahoma"/>
            <family val="2"/>
          </rPr>
          <t>GAILLARD, Matthieu:</t>
        </r>
        <r>
          <rPr>
            <sz val="9"/>
            <color indexed="81"/>
            <rFont val="Tahoma"/>
            <family val="2"/>
          </rPr>
          <t xml:space="preserve">
5 pour les randos et la nature</t>
        </r>
      </text>
    </comment>
    <comment ref="H72" authorId="0">
      <text>
        <r>
          <rPr>
            <b/>
            <sz val="9"/>
            <color indexed="81"/>
            <rFont val="Tahoma"/>
            <family val="2"/>
          </rPr>
          <t>GAILLARD, Matthieu:</t>
        </r>
        <r>
          <rPr>
            <sz val="9"/>
            <color indexed="81"/>
            <rFont val="Tahoma"/>
            <family val="2"/>
          </rPr>
          <t xml:space="preserve">
Sauf Sud Est et Extreme Sud</t>
        </r>
      </text>
    </comment>
    <comment ref="I72" authorId="0">
      <text>
        <r>
          <rPr>
            <b/>
            <sz val="9"/>
            <color indexed="81"/>
            <rFont val="Tahoma"/>
            <family val="2"/>
          </rPr>
          <t>GAILLARD, Matthieu:</t>
        </r>
        <r>
          <rPr>
            <sz val="9"/>
            <color indexed="81"/>
            <rFont val="Tahoma"/>
            <family val="2"/>
          </rPr>
          <t xml:space="preserve">
Sauf Sud Est et Extreme Sud</t>
        </r>
      </text>
    </comment>
    <comment ref="J72" authorId="0">
      <text>
        <r>
          <rPr>
            <b/>
            <sz val="9"/>
            <color indexed="81"/>
            <rFont val="Tahoma"/>
            <family val="2"/>
          </rPr>
          <t>GAILLARD, Matthieu:</t>
        </r>
        <r>
          <rPr>
            <sz val="9"/>
            <color indexed="81"/>
            <rFont val="Tahoma"/>
            <family val="2"/>
          </rPr>
          <t xml:space="preserve">
Déconseillé sur la plage et le soleil sur Sud-Est et Extreme Sud</t>
        </r>
      </text>
    </comment>
    <comment ref="L72" authorId="0">
      <text>
        <r>
          <rPr>
            <b/>
            <sz val="9"/>
            <color indexed="81"/>
            <rFont val="Tahoma"/>
            <family val="2"/>
          </rPr>
          <t>GAILLARD, Matthieu:</t>
        </r>
        <r>
          <rPr>
            <sz val="9"/>
            <color indexed="81"/>
            <rFont val="Tahoma"/>
            <family val="2"/>
          </rPr>
          <t xml:space="preserve">
Déconseillé en randos et natures</t>
        </r>
      </text>
    </comment>
    <comment ref="N72" authorId="0">
      <text>
        <r>
          <rPr>
            <b/>
            <sz val="9"/>
            <color indexed="81"/>
            <rFont val="Tahoma"/>
            <family val="2"/>
          </rPr>
          <t>GAILLARD, Matthieu:</t>
        </r>
        <r>
          <rPr>
            <sz val="9"/>
            <color indexed="81"/>
            <rFont val="Tahoma"/>
            <family val="2"/>
          </rPr>
          <t xml:space="preserve">
Déconseillé en randos et natures</t>
        </r>
      </text>
    </comment>
    <comment ref="P72" authorId="0">
      <text>
        <r>
          <rPr>
            <b/>
            <sz val="9"/>
            <color indexed="81"/>
            <rFont val="Tahoma"/>
            <family val="2"/>
          </rPr>
          <t>GAILLARD, Matthieu:</t>
        </r>
        <r>
          <rPr>
            <sz val="9"/>
            <color indexed="81"/>
            <rFont val="Tahoma"/>
            <family val="2"/>
          </rPr>
          <t xml:space="preserve">
Déconseillé en randos et natures</t>
        </r>
      </text>
    </comment>
    <comment ref="R72" authorId="0">
      <text>
        <r>
          <rPr>
            <b/>
            <sz val="9"/>
            <color indexed="81"/>
            <rFont val="Tahoma"/>
            <family val="2"/>
          </rPr>
          <t>GAILLARD, Matthieu:</t>
        </r>
        <r>
          <rPr>
            <sz val="9"/>
            <color indexed="81"/>
            <rFont val="Tahoma"/>
            <family val="2"/>
          </rPr>
          <t xml:space="preserve">
5 pour les randos et la nature, soleil, et plages. Déconseillé sur le Sud-Est pour rando, nature, soleil et plages. </t>
        </r>
      </text>
    </comment>
    <comment ref="S72" authorId="0">
      <text>
        <r>
          <rPr>
            <b/>
            <sz val="9"/>
            <color indexed="81"/>
            <rFont val="Tahoma"/>
            <family val="2"/>
          </rPr>
          <t>GAILLARD, Matthieu:</t>
        </r>
        <r>
          <rPr>
            <sz val="9"/>
            <color indexed="81"/>
            <rFont val="Tahoma"/>
            <family val="2"/>
          </rPr>
          <t xml:space="preserve">
5 pour la nature et les randonnées. 5 pour le soleil et les plages sauf au Sud Est et l'extreme Sud. </t>
        </r>
      </text>
    </comment>
    <comment ref="L73" authorId="0">
      <text>
        <r>
          <rPr>
            <b/>
            <sz val="9"/>
            <color indexed="81"/>
            <rFont val="Tahoma"/>
            <family val="2"/>
          </rPr>
          <t>GAILLARD, Matthieu:</t>
        </r>
        <r>
          <rPr>
            <sz val="9"/>
            <color indexed="81"/>
            <rFont val="Tahoma"/>
            <family val="2"/>
          </rPr>
          <t xml:space="preserve">
5 pour le soleil et la plage</t>
        </r>
      </text>
    </comment>
    <comment ref="M73" authorId="0">
      <text>
        <r>
          <rPr>
            <b/>
            <sz val="9"/>
            <color indexed="81"/>
            <rFont val="Tahoma"/>
            <family val="2"/>
          </rPr>
          <t>GAILLARD, Matthieu:</t>
        </r>
        <r>
          <rPr>
            <sz val="9"/>
            <color indexed="81"/>
            <rFont val="Tahoma"/>
            <family val="2"/>
          </rPr>
          <t xml:space="preserve">
5 pour le soleil et la plage</t>
        </r>
      </text>
    </comment>
    <comment ref="H74" authorId="0">
      <text>
        <r>
          <rPr>
            <b/>
            <sz val="9"/>
            <color indexed="81"/>
            <rFont val="Tahoma"/>
            <family val="2"/>
          </rPr>
          <t>GAILLARD, Matthieu:</t>
        </r>
        <r>
          <rPr>
            <sz val="9"/>
            <color indexed="81"/>
            <rFont val="Tahoma"/>
            <family val="2"/>
          </rPr>
          <t xml:space="preserve">
Déconseillée pour les randos et nature
</t>
        </r>
      </text>
    </comment>
    <comment ref="I74" authorId="0">
      <text>
        <r>
          <rPr>
            <b/>
            <sz val="9"/>
            <color indexed="81"/>
            <rFont val="Tahoma"/>
            <family val="2"/>
          </rPr>
          <t>GAILLARD, Matthieu:</t>
        </r>
        <r>
          <rPr>
            <sz val="9"/>
            <color indexed="81"/>
            <rFont val="Tahoma"/>
            <family val="2"/>
          </rPr>
          <t xml:space="preserve">
Déconseillée pour les randos et nature
</t>
        </r>
      </text>
    </comment>
    <comment ref="K74" authorId="0">
      <text>
        <r>
          <rPr>
            <b/>
            <sz val="9"/>
            <color indexed="81"/>
            <rFont val="Tahoma"/>
            <family val="2"/>
          </rPr>
          <t>GAILLARD, Matthieu:</t>
        </r>
        <r>
          <rPr>
            <sz val="9"/>
            <color indexed="81"/>
            <rFont val="Tahoma"/>
            <family val="2"/>
          </rPr>
          <t xml:space="preserve">
5 pour les randonnées et la nature</t>
        </r>
      </text>
    </comment>
    <comment ref="L74" authorId="0">
      <text>
        <r>
          <rPr>
            <b/>
            <sz val="9"/>
            <color indexed="81"/>
            <rFont val="Tahoma"/>
            <family val="2"/>
          </rPr>
          <t>GAILLARD, Matthieu:</t>
        </r>
        <r>
          <rPr>
            <sz val="9"/>
            <color indexed="81"/>
            <rFont val="Tahoma"/>
            <family val="2"/>
          </rPr>
          <t xml:space="preserve">
5 pour les randonnées et la nature</t>
        </r>
      </text>
    </comment>
    <comment ref="M74" authorId="0">
      <text>
        <r>
          <rPr>
            <b/>
            <sz val="9"/>
            <color indexed="81"/>
            <rFont val="Tahoma"/>
            <family val="2"/>
          </rPr>
          <t>GAILLARD, Matthieu:</t>
        </r>
        <r>
          <rPr>
            <sz val="9"/>
            <color indexed="81"/>
            <rFont val="Tahoma"/>
            <family val="2"/>
          </rPr>
          <t xml:space="preserve">
5 pour les randonnées et la nature</t>
        </r>
      </text>
    </comment>
    <comment ref="O74" authorId="0">
      <text>
        <r>
          <rPr>
            <b/>
            <sz val="9"/>
            <color indexed="81"/>
            <rFont val="Tahoma"/>
            <family val="2"/>
          </rPr>
          <t>GAILLARD, Matthieu:</t>
        </r>
        <r>
          <rPr>
            <sz val="9"/>
            <color indexed="81"/>
            <rFont val="Tahoma"/>
            <family val="2"/>
          </rPr>
          <t xml:space="preserve">
Déconseillé en randos et natures</t>
        </r>
      </text>
    </comment>
    <comment ref="P74" authorId="0">
      <text>
        <r>
          <rPr>
            <b/>
            <sz val="9"/>
            <color indexed="81"/>
            <rFont val="Tahoma"/>
            <family val="2"/>
          </rPr>
          <t>GAILLARD, Matthieu:</t>
        </r>
        <r>
          <rPr>
            <sz val="9"/>
            <color indexed="81"/>
            <rFont val="Tahoma"/>
            <family val="2"/>
          </rPr>
          <t xml:space="preserve">
Déconseillé en randos et natures</t>
        </r>
      </text>
    </comment>
    <comment ref="Q74" authorId="0">
      <text>
        <r>
          <rPr>
            <b/>
            <sz val="9"/>
            <color indexed="81"/>
            <rFont val="Tahoma"/>
            <family val="2"/>
          </rPr>
          <t>GAILLARD, Matthieu:</t>
        </r>
        <r>
          <rPr>
            <sz val="9"/>
            <color indexed="81"/>
            <rFont val="Tahoma"/>
            <family val="2"/>
          </rPr>
          <t xml:space="preserve">
5 pour les randonnées et la nature </t>
        </r>
      </text>
    </comment>
    <comment ref="H75" authorId="0">
      <text>
        <r>
          <rPr>
            <b/>
            <sz val="9"/>
            <color indexed="81"/>
            <rFont val="Tahoma"/>
            <family val="2"/>
          </rPr>
          <t>GAILLARD, Matthieu:</t>
        </r>
        <r>
          <rPr>
            <sz val="9"/>
            <color indexed="81"/>
            <rFont val="Tahoma"/>
            <family val="2"/>
          </rPr>
          <t xml:space="preserve">
5 pour les randonnées et la nature</t>
        </r>
      </text>
    </comment>
    <comment ref="I75" authorId="0">
      <text>
        <r>
          <rPr>
            <b/>
            <sz val="9"/>
            <color indexed="81"/>
            <rFont val="Tahoma"/>
            <family val="2"/>
          </rPr>
          <t>GAILLARD, Matthieu:</t>
        </r>
        <r>
          <rPr>
            <sz val="9"/>
            <color indexed="81"/>
            <rFont val="Tahoma"/>
            <family val="2"/>
          </rPr>
          <t xml:space="preserve">
5 pour les randonnées et la nature</t>
        </r>
      </text>
    </comment>
    <comment ref="K75" authorId="0">
      <text>
        <r>
          <rPr>
            <b/>
            <sz val="9"/>
            <color indexed="81"/>
            <rFont val="Tahoma"/>
            <family val="2"/>
          </rPr>
          <t>GAILLARD, Matthieu:</t>
        </r>
        <r>
          <rPr>
            <sz val="9"/>
            <color indexed="81"/>
            <rFont val="Tahoma"/>
            <family val="2"/>
          </rPr>
          <t xml:space="preserve">
Déconseillé en randos et natures</t>
        </r>
      </text>
    </comment>
    <comment ref="L75" authorId="0">
      <text>
        <r>
          <rPr>
            <b/>
            <sz val="9"/>
            <color indexed="81"/>
            <rFont val="Tahoma"/>
            <family val="2"/>
          </rPr>
          <t>GAILLARD, Matthieu:</t>
        </r>
        <r>
          <rPr>
            <sz val="9"/>
            <color indexed="81"/>
            <rFont val="Tahoma"/>
            <family val="2"/>
          </rPr>
          <t xml:space="preserve">
Déconseillé en randos et natures</t>
        </r>
      </text>
    </comment>
    <comment ref="M75" authorId="0">
      <text>
        <r>
          <rPr>
            <b/>
            <sz val="9"/>
            <color indexed="81"/>
            <rFont val="Tahoma"/>
            <family val="2"/>
          </rPr>
          <t>GAILLARD, Matthieu:</t>
        </r>
        <r>
          <rPr>
            <sz val="9"/>
            <color indexed="81"/>
            <rFont val="Tahoma"/>
            <family val="2"/>
          </rPr>
          <t xml:space="preserve">
Déconseillé en randos et natures</t>
        </r>
      </text>
    </comment>
    <comment ref="N75" authorId="0">
      <text>
        <r>
          <rPr>
            <b/>
            <sz val="9"/>
            <color indexed="81"/>
            <rFont val="Tahoma"/>
            <family val="2"/>
          </rPr>
          <t>GAILLARD, Matthieu:</t>
        </r>
        <r>
          <rPr>
            <sz val="9"/>
            <color indexed="81"/>
            <rFont val="Tahoma"/>
            <family val="2"/>
          </rPr>
          <t xml:space="preserve">
Déconseillé en randos et natures</t>
        </r>
      </text>
    </comment>
    <comment ref="O75" authorId="0">
      <text>
        <r>
          <rPr>
            <b/>
            <sz val="9"/>
            <color indexed="81"/>
            <rFont val="Tahoma"/>
            <family val="2"/>
          </rPr>
          <t>GAILLARD, Matthieu:</t>
        </r>
        <r>
          <rPr>
            <sz val="9"/>
            <color indexed="81"/>
            <rFont val="Tahoma"/>
            <family val="2"/>
          </rPr>
          <t xml:space="preserve">
Déconseillé en randos et natures</t>
        </r>
      </text>
    </comment>
    <comment ref="P75" authorId="0">
      <text>
        <r>
          <rPr>
            <b/>
            <sz val="9"/>
            <color indexed="81"/>
            <rFont val="Tahoma"/>
            <family val="2"/>
          </rPr>
          <t>GAILLARD, Matthieu:</t>
        </r>
        <r>
          <rPr>
            <sz val="9"/>
            <color indexed="81"/>
            <rFont val="Tahoma"/>
            <family val="2"/>
          </rPr>
          <t xml:space="preserve">
Déconseillé en randos et natures</t>
        </r>
      </text>
    </comment>
    <comment ref="S75" authorId="0">
      <text>
        <r>
          <rPr>
            <b/>
            <sz val="9"/>
            <color indexed="81"/>
            <rFont val="Tahoma"/>
            <family val="2"/>
          </rPr>
          <t>GAILLARD, Matthieu:</t>
        </r>
        <r>
          <rPr>
            <sz val="9"/>
            <color indexed="81"/>
            <rFont val="Tahoma"/>
            <family val="2"/>
          </rPr>
          <t xml:space="preserve">
5 pour les randonnées et la nature</t>
        </r>
      </text>
    </comment>
    <comment ref="H76" authorId="0">
      <text>
        <r>
          <rPr>
            <b/>
            <sz val="9"/>
            <color indexed="81"/>
            <rFont val="Tahoma"/>
            <family val="2"/>
          </rPr>
          <t>GAILLARD, Matthieu:</t>
        </r>
        <r>
          <rPr>
            <sz val="9"/>
            <color indexed="81"/>
            <rFont val="Tahoma"/>
            <family val="2"/>
          </rPr>
          <t xml:space="preserve">
Malaisie Est déconseillée pour les plages</t>
        </r>
      </text>
    </comment>
    <comment ref="I76" authorId="0">
      <text>
        <r>
          <rPr>
            <b/>
            <sz val="9"/>
            <color indexed="81"/>
            <rFont val="Tahoma"/>
            <family val="2"/>
          </rPr>
          <t>GAILLARD, Matthieu:</t>
        </r>
        <r>
          <rPr>
            <sz val="9"/>
            <color indexed="81"/>
            <rFont val="Tahoma"/>
            <family val="2"/>
          </rPr>
          <t xml:space="preserve">
Malaisie Est déconseillée pour les plages</t>
        </r>
      </text>
    </comment>
    <comment ref="K76" authorId="0">
      <text>
        <r>
          <rPr>
            <b/>
            <sz val="9"/>
            <color indexed="81"/>
            <rFont val="Tahoma"/>
            <family val="2"/>
          </rPr>
          <t>GAILLARD, Matthieu:</t>
        </r>
        <r>
          <rPr>
            <sz val="9"/>
            <color indexed="81"/>
            <rFont val="Tahoma"/>
            <family val="2"/>
          </rPr>
          <t xml:space="preserve">
5 pour les plages (Côte Est)</t>
        </r>
      </text>
    </comment>
    <comment ref="L76" authorId="0">
      <text>
        <r>
          <rPr>
            <b/>
            <sz val="9"/>
            <color indexed="81"/>
            <rFont val="Tahoma"/>
            <family val="2"/>
          </rPr>
          <t>GAILLARD, Matthieu:</t>
        </r>
        <r>
          <rPr>
            <sz val="9"/>
            <color indexed="81"/>
            <rFont val="Tahoma"/>
            <family val="2"/>
          </rPr>
          <t xml:space="preserve">
5 pour les plages (Côte Est)</t>
        </r>
      </text>
    </comment>
    <comment ref="O76" authorId="0">
      <text>
        <r>
          <rPr>
            <b/>
            <sz val="9"/>
            <color indexed="81"/>
            <rFont val="Tahoma"/>
            <family val="2"/>
          </rPr>
          <t>GAILLARD, Matthieu:</t>
        </r>
        <r>
          <rPr>
            <sz val="9"/>
            <color indexed="81"/>
            <rFont val="Tahoma"/>
            <family val="2"/>
          </rPr>
          <t xml:space="preserve">
Surtout à l'Est pour les plages. </t>
        </r>
      </text>
    </comment>
    <comment ref="S76" authorId="0">
      <text>
        <r>
          <rPr>
            <b/>
            <sz val="9"/>
            <color indexed="81"/>
            <rFont val="Tahoma"/>
            <family val="2"/>
          </rPr>
          <t>GAILLARD, Matthieu:</t>
        </r>
        <r>
          <rPr>
            <sz val="9"/>
            <color indexed="81"/>
            <rFont val="Tahoma"/>
            <family val="2"/>
          </rPr>
          <t xml:space="preserve">
Déconseillé pour les plages et le soleil. (côte Est)</t>
        </r>
      </text>
    </comment>
    <comment ref="I77" authorId="0">
      <text>
        <r>
          <rPr>
            <b/>
            <sz val="9"/>
            <color indexed="81"/>
            <rFont val="Tahoma"/>
            <family val="2"/>
          </rPr>
          <t>GAILLARD, Matthieu:</t>
        </r>
        <r>
          <rPr>
            <sz val="9"/>
            <color indexed="81"/>
            <rFont val="Tahoma"/>
            <family val="2"/>
          </rPr>
          <t xml:space="preserve">
5 pour le soleil et la plage</t>
        </r>
      </text>
    </comment>
    <comment ref="J77" authorId="0">
      <text>
        <r>
          <rPr>
            <b/>
            <sz val="9"/>
            <color indexed="81"/>
            <rFont val="Tahoma"/>
            <family val="2"/>
          </rPr>
          <t>GAILLARD, Matthieu:</t>
        </r>
        <r>
          <rPr>
            <sz val="9"/>
            <color indexed="81"/>
            <rFont val="Tahoma"/>
            <family val="2"/>
          </rPr>
          <t xml:space="preserve">
5 pour le soleil et la plage</t>
        </r>
      </text>
    </comment>
    <comment ref="K77" authorId="0">
      <text>
        <r>
          <rPr>
            <b/>
            <sz val="9"/>
            <color indexed="81"/>
            <rFont val="Tahoma"/>
            <family val="2"/>
          </rPr>
          <t>GAILLARD, Matthieu:</t>
        </r>
        <r>
          <rPr>
            <sz val="9"/>
            <color indexed="81"/>
            <rFont val="Tahoma"/>
            <family val="2"/>
          </rPr>
          <t xml:space="preserve">
5 pour les plages</t>
        </r>
      </text>
    </comment>
    <comment ref="M77" authorId="0">
      <text>
        <r>
          <rPr>
            <b/>
            <sz val="9"/>
            <color indexed="81"/>
            <rFont val="Tahoma"/>
            <family val="2"/>
          </rPr>
          <t>GAILLARD, Matthieu:</t>
        </r>
        <r>
          <rPr>
            <sz val="9"/>
            <color indexed="81"/>
            <rFont val="Tahoma"/>
            <family val="2"/>
          </rPr>
          <t xml:space="preserve">
Déconseillé pour les plages. </t>
        </r>
      </text>
    </comment>
    <comment ref="O77" authorId="0">
      <text>
        <r>
          <rPr>
            <b/>
            <sz val="9"/>
            <color indexed="81"/>
            <rFont val="Tahoma"/>
            <family val="2"/>
          </rPr>
          <t>GAILLARD, Matthieu:</t>
        </r>
        <r>
          <rPr>
            <sz val="9"/>
            <color indexed="81"/>
            <rFont val="Tahoma"/>
            <family val="2"/>
          </rPr>
          <t xml:space="preserve">
Déconseillé pour les plages et le soleil. </t>
        </r>
      </text>
    </comment>
    <comment ref="Q77" authorId="0">
      <text>
        <r>
          <rPr>
            <b/>
            <sz val="9"/>
            <color indexed="81"/>
            <rFont val="Tahoma"/>
            <family val="2"/>
          </rPr>
          <t>GAILLARD, Matthieu:</t>
        </r>
        <r>
          <rPr>
            <sz val="9"/>
            <color indexed="81"/>
            <rFont val="Tahoma"/>
            <family val="2"/>
          </rPr>
          <t xml:space="preserve">
Déconseillé pour les plages et le soleil. </t>
        </r>
      </text>
    </comment>
    <comment ref="R77" authorId="0">
      <text>
        <r>
          <rPr>
            <b/>
            <sz val="9"/>
            <color indexed="81"/>
            <rFont val="Tahoma"/>
            <family val="2"/>
          </rPr>
          <t>GAILLARD, Matthieu:</t>
        </r>
        <r>
          <rPr>
            <sz val="9"/>
            <color indexed="81"/>
            <rFont val="Tahoma"/>
            <family val="2"/>
          </rPr>
          <t xml:space="preserve">
Déconseillé pour les plages et le soleil. </t>
        </r>
      </text>
    </comment>
    <comment ref="S77" authorId="0">
      <text>
        <r>
          <rPr>
            <b/>
            <sz val="9"/>
            <color indexed="81"/>
            <rFont val="Tahoma"/>
            <family val="2"/>
          </rPr>
          <t>GAILLARD, Matthieu:</t>
        </r>
        <r>
          <rPr>
            <sz val="9"/>
            <color indexed="81"/>
            <rFont val="Tahoma"/>
            <family val="2"/>
          </rPr>
          <t xml:space="preserve">
5 pour les plages</t>
        </r>
      </text>
    </comment>
    <comment ref="H78" authorId="0">
      <text>
        <r>
          <rPr>
            <b/>
            <sz val="9"/>
            <color indexed="81"/>
            <rFont val="Tahoma"/>
            <family val="2"/>
          </rPr>
          <t>GAILLARD, Matthieu:</t>
        </r>
        <r>
          <rPr>
            <sz val="9"/>
            <color indexed="81"/>
            <rFont val="Tahoma"/>
            <family val="2"/>
          </rPr>
          <t xml:space="preserve">
Déconseillée pour les randos et nature
</t>
        </r>
      </text>
    </comment>
    <comment ref="I78" authorId="0">
      <text>
        <r>
          <rPr>
            <b/>
            <sz val="9"/>
            <color indexed="81"/>
            <rFont val="Tahoma"/>
            <family val="2"/>
          </rPr>
          <t>GAILLARD, Matthieu:</t>
        </r>
        <r>
          <rPr>
            <sz val="9"/>
            <color indexed="81"/>
            <rFont val="Tahoma"/>
            <family val="2"/>
          </rPr>
          <t xml:space="preserve">
Déconseillée pour les randos et nature
</t>
        </r>
      </text>
    </comment>
    <comment ref="N78" authorId="0">
      <text>
        <r>
          <rPr>
            <b/>
            <sz val="9"/>
            <color indexed="81"/>
            <rFont val="Tahoma"/>
            <family val="2"/>
          </rPr>
          <t>GAILLARD, Matthieu:</t>
        </r>
        <r>
          <rPr>
            <sz val="9"/>
            <color indexed="81"/>
            <rFont val="Tahoma"/>
            <family val="2"/>
          </rPr>
          <t xml:space="preserve">
5 pour les randonnées et la nature</t>
        </r>
      </text>
    </comment>
    <comment ref="O78" authorId="0">
      <text>
        <r>
          <rPr>
            <b/>
            <sz val="9"/>
            <color indexed="81"/>
            <rFont val="Tahoma"/>
            <family val="2"/>
          </rPr>
          <t>GAILLARD, Matthieu:</t>
        </r>
        <r>
          <rPr>
            <sz val="9"/>
            <color indexed="81"/>
            <rFont val="Tahoma"/>
            <family val="2"/>
          </rPr>
          <t xml:space="preserve">
5 pour les randonnées et la nature</t>
        </r>
      </text>
    </comment>
    <comment ref="R78" authorId="0">
      <text>
        <r>
          <rPr>
            <b/>
            <sz val="9"/>
            <color indexed="81"/>
            <rFont val="Tahoma"/>
            <family val="2"/>
          </rPr>
          <t>GAILLARD, Matthieu:</t>
        </r>
        <r>
          <rPr>
            <sz val="9"/>
            <color indexed="81"/>
            <rFont val="Tahoma"/>
            <family val="2"/>
          </rPr>
          <t xml:space="preserve">
Déconseillé en randos et natures</t>
        </r>
      </text>
    </comment>
    <comment ref="H79" authorId="0">
      <text>
        <r>
          <rPr>
            <b/>
            <sz val="9"/>
            <color indexed="81"/>
            <rFont val="Tahoma"/>
            <family val="2"/>
          </rPr>
          <t>GAILLARD, Matthieu:</t>
        </r>
        <r>
          <rPr>
            <sz val="9"/>
            <color indexed="81"/>
            <rFont val="Tahoma"/>
            <family val="2"/>
          </rPr>
          <t xml:space="preserve">
5 pour les randonnées et la nature</t>
        </r>
      </text>
    </comment>
    <comment ref="I79" authorId="0">
      <text>
        <r>
          <rPr>
            <b/>
            <sz val="9"/>
            <color indexed="81"/>
            <rFont val="Tahoma"/>
            <family val="2"/>
          </rPr>
          <t>GAILLARD, Matthieu:</t>
        </r>
        <r>
          <rPr>
            <sz val="9"/>
            <color indexed="81"/>
            <rFont val="Tahoma"/>
            <family val="2"/>
          </rPr>
          <t xml:space="preserve">
5 pour les randonnées et la nature</t>
        </r>
      </text>
    </comment>
    <comment ref="J79" authorId="0">
      <text>
        <r>
          <rPr>
            <b/>
            <sz val="9"/>
            <color indexed="81"/>
            <rFont val="Tahoma"/>
            <family val="2"/>
          </rPr>
          <t>GAILLARD, Matthieu:</t>
        </r>
        <r>
          <rPr>
            <sz val="9"/>
            <color indexed="81"/>
            <rFont val="Tahoma"/>
            <family val="2"/>
          </rPr>
          <t xml:space="preserve">
5 pour les randonnées et la nature</t>
        </r>
      </text>
    </comment>
    <comment ref="M79" authorId="0">
      <text>
        <r>
          <rPr>
            <b/>
            <sz val="9"/>
            <color indexed="81"/>
            <rFont val="Tahoma"/>
            <family val="2"/>
          </rPr>
          <t>GAILLARD, Matthieu:</t>
        </r>
        <r>
          <rPr>
            <sz val="9"/>
            <color indexed="81"/>
            <rFont val="Tahoma"/>
            <family val="2"/>
          </rPr>
          <t xml:space="preserve">
Déconseillé en randos et natures</t>
        </r>
      </text>
    </comment>
    <comment ref="N79" authorId="0">
      <text>
        <r>
          <rPr>
            <b/>
            <sz val="9"/>
            <color indexed="81"/>
            <rFont val="Tahoma"/>
            <family val="2"/>
          </rPr>
          <t>GAILLARD, Matthieu:</t>
        </r>
        <r>
          <rPr>
            <sz val="9"/>
            <color indexed="81"/>
            <rFont val="Tahoma"/>
            <family val="2"/>
          </rPr>
          <t xml:space="preserve">
Déconseillé en randos et natures</t>
        </r>
      </text>
    </comment>
    <comment ref="O79" authorId="0">
      <text>
        <r>
          <rPr>
            <b/>
            <sz val="9"/>
            <color indexed="81"/>
            <rFont val="Tahoma"/>
            <family val="2"/>
          </rPr>
          <t>GAILLARD, Matthieu:</t>
        </r>
        <r>
          <rPr>
            <sz val="9"/>
            <color indexed="81"/>
            <rFont val="Tahoma"/>
            <family val="2"/>
          </rPr>
          <t xml:space="preserve">
Déconseillé en randos et natures</t>
        </r>
      </text>
    </comment>
    <comment ref="Q79" authorId="0">
      <text>
        <r>
          <rPr>
            <b/>
            <sz val="9"/>
            <color indexed="81"/>
            <rFont val="Tahoma"/>
            <family val="2"/>
          </rPr>
          <t>GAILLARD, Matthieu:</t>
        </r>
        <r>
          <rPr>
            <sz val="9"/>
            <color indexed="81"/>
            <rFont val="Tahoma"/>
            <family val="2"/>
          </rPr>
          <t xml:space="preserve">
5 pour les randonnées et la nature </t>
        </r>
      </text>
    </comment>
    <comment ref="R79" authorId="0">
      <text>
        <r>
          <rPr>
            <b/>
            <sz val="9"/>
            <color indexed="81"/>
            <rFont val="Tahoma"/>
            <family val="2"/>
          </rPr>
          <t>GAILLARD, Matthieu:</t>
        </r>
        <r>
          <rPr>
            <sz val="9"/>
            <color indexed="81"/>
            <rFont val="Tahoma"/>
            <family val="2"/>
          </rPr>
          <t xml:space="preserve">
5 pour les randos et la nature</t>
        </r>
      </text>
    </comment>
    <comment ref="S79" authorId="0">
      <text>
        <r>
          <rPr>
            <b/>
            <sz val="9"/>
            <color indexed="81"/>
            <rFont val="Tahoma"/>
            <family val="2"/>
          </rPr>
          <t>GAILLARD, Matthieu:</t>
        </r>
        <r>
          <rPr>
            <sz val="9"/>
            <color indexed="81"/>
            <rFont val="Tahoma"/>
            <family val="2"/>
          </rPr>
          <t xml:space="preserve">
5 pour les randonnées et la nature</t>
        </r>
      </text>
    </comment>
    <comment ref="K80" authorId="0">
      <text>
        <r>
          <rPr>
            <b/>
            <sz val="9"/>
            <color indexed="81"/>
            <rFont val="Tahoma"/>
            <family val="2"/>
          </rPr>
          <t>GAILLARD, Matthieu:</t>
        </r>
        <r>
          <rPr>
            <sz val="9"/>
            <color indexed="81"/>
            <rFont val="Tahoma"/>
            <family val="2"/>
          </rPr>
          <t xml:space="preserve">
5 pour les randonnées et la nature</t>
        </r>
      </text>
    </comment>
    <comment ref="L80" authorId="0">
      <text>
        <r>
          <rPr>
            <b/>
            <sz val="9"/>
            <color indexed="81"/>
            <rFont val="Tahoma"/>
            <family val="2"/>
          </rPr>
          <t>GAILLARD, Matthieu:</t>
        </r>
        <r>
          <rPr>
            <sz val="9"/>
            <color indexed="81"/>
            <rFont val="Tahoma"/>
            <family val="2"/>
          </rPr>
          <t xml:space="preserve">
5 pour les randonnées et la nature</t>
        </r>
      </text>
    </comment>
    <comment ref="P80" authorId="0">
      <text>
        <r>
          <rPr>
            <b/>
            <sz val="9"/>
            <color indexed="81"/>
            <rFont val="Tahoma"/>
            <family val="2"/>
          </rPr>
          <t>GAILLARD, Matthieu:</t>
        </r>
        <r>
          <rPr>
            <sz val="9"/>
            <color indexed="81"/>
            <rFont val="Tahoma"/>
            <family val="2"/>
          </rPr>
          <t xml:space="preserve">
5 pour les randonnées et la nature </t>
        </r>
      </text>
    </comment>
    <comment ref="J83" authorId="0">
      <text>
        <r>
          <rPr>
            <b/>
            <sz val="9"/>
            <color indexed="81"/>
            <rFont val="Tahoma"/>
            <family val="2"/>
          </rPr>
          <t>GAILLARD, Matthieu:</t>
        </r>
        <r>
          <rPr>
            <sz val="9"/>
            <color indexed="81"/>
            <rFont val="Tahoma"/>
            <family val="2"/>
          </rPr>
          <t xml:space="preserve">
5 pour le soleil et la plage</t>
        </r>
      </text>
    </comment>
    <comment ref="L83" authorId="0">
      <text>
        <r>
          <rPr>
            <b/>
            <sz val="9"/>
            <color indexed="81"/>
            <rFont val="Tahoma"/>
            <family val="2"/>
          </rPr>
          <t>GAILLARD, Matthieu:</t>
        </r>
        <r>
          <rPr>
            <sz val="9"/>
            <color indexed="81"/>
            <rFont val="Tahoma"/>
            <family val="2"/>
          </rPr>
          <t xml:space="preserve">
Déconseillé en randos et natures</t>
        </r>
      </text>
    </comment>
    <comment ref="M83" authorId="0">
      <text>
        <r>
          <rPr>
            <b/>
            <sz val="9"/>
            <color indexed="81"/>
            <rFont val="Tahoma"/>
            <family val="2"/>
          </rPr>
          <t>GAILLARD, Matthieu:</t>
        </r>
        <r>
          <rPr>
            <sz val="9"/>
            <color indexed="81"/>
            <rFont val="Tahoma"/>
            <family val="2"/>
          </rPr>
          <t xml:space="preserve">
Déconseillé en randos et natures</t>
        </r>
      </text>
    </comment>
    <comment ref="S83" authorId="0">
      <text>
        <r>
          <rPr>
            <b/>
            <sz val="9"/>
            <color indexed="81"/>
            <rFont val="Tahoma"/>
            <family val="2"/>
          </rPr>
          <t>GAILLARD, Matthieu:</t>
        </r>
        <r>
          <rPr>
            <sz val="9"/>
            <color indexed="81"/>
            <rFont val="Tahoma"/>
            <family val="2"/>
          </rPr>
          <t xml:space="preserve">
5 pour les randonnées et la nature</t>
        </r>
      </text>
    </comment>
    <comment ref="H84" authorId="0">
      <text>
        <r>
          <rPr>
            <b/>
            <sz val="9"/>
            <color indexed="81"/>
            <rFont val="Tahoma"/>
            <family val="2"/>
          </rPr>
          <t>GAILLARD, Matthieu:</t>
        </r>
        <r>
          <rPr>
            <sz val="9"/>
            <color indexed="81"/>
            <rFont val="Tahoma"/>
            <family val="2"/>
          </rPr>
          <t xml:space="preserve">
5 pour les randonnées et la nature</t>
        </r>
      </text>
    </comment>
    <comment ref="I84" authorId="0">
      <text>
        <r>
          <rPr>
            <b/>
            <sz val="9"/>
            <color indexed="81"/>
            <rFont val="Tahoma"/>
            <family val="2"/>
          </rPr>
          <t>GAILLARD, Matthieu:</t>
        </r>
        <r>
          <rPr>
            <sz val="9"/>
            <color indexed="81"/>
            <rFont val="Tahoma"/>
            <family val="2"/>
          </rPr>
          <t xml:space="preserve">
5 pour les randonnées et la nature</t>
        </r>
      </text>
    </comment>
    <comment ref="L84" authorId="0">
      <text>
        <r>
          <rPr>
            <b/>
            <sz val="9"/>
            <color indexed="81"/>
            <rFont val="Tahoma"/>
            <family val="2"/>
          </rPr>
          <t>GAILLARD, Matthieu:</t>
        </r>
        <r>
          <rPr>
            <sz val="9"/>
            <color indexed="81"/>
            <rFont val="Tahoma"/>
            <family val="2"/>
          </rPr>
          <t xml:space="preserve">
Déconseillé en randos et nature
</t>
        </r>
      </text>
    </comment>
    <comment ref="M84" authorId="0">
      <text>
        <r>
          <rPr>
            <b/>
            <sz val="9"/>
            <color indexed="81"/>
            <rFont val="Tahoma"/>
            <family val="2"/>
          </rPr>
          <t>GAILLARD, Matthieu:</t>
        </r>
        <r>
          <rPr>
            <sz val="9"/>
            <color indexed="81"/>
            <rFont val="Tahoma"/>
            <family val="2"/>
          </rPr>
          <t xml:space="preserve">
Déconseillé en randos et nature
</t>
        </r>
      </text>
    </comment>
    <comment ref="N84" authorId="0">
      <text>
        <r>
          <rPr>
            <b/>
            <sz val="9"/>
            <color indexed="81"/>
            <rFont val="Tahoma"/>
            <family val="2"/>
          </rPr>
          <t>GAILLARD, Matthieu:</t>
        </r>
        <r>
          <rPr>
            <sz val="9"/>
            <color indexed="81"/>
            <rFont val="Tahoma"/>
            <family val="2"/>
          </rPr>
          <t xml:space="preserve">
Déconseillé en randos et natures</t>
        </r>
      </text>
    </comment>
    <comment ref="O84" authorId="0">
      <text>
        <r>
          <rPr>
            <b/>
            <sz val="9"/>
            <color indexed="81"/>
            <rFont val="Tahoma"/>
            <family val="2"/>
          </rPr>
          <t>GAILLARD, Matthieu:</t>
        </r>
        <r>
          <rPr>
            <sz val="9"/>
            <color indexed="81"/>
            <rFont val="Tahoma"/>
            <family val="2"/>
          </rPr>
          <t xml:space="preserve">
Déconseillé en randos et natures</t>
        </r>
      </text>
    </comment>
    <comment ref="P84" authorId="0">
      <text>
        <r>
          <rPr>
            <b/>
            <sz val="9"/>
            <color indexed="81"/>
            <rFont val="Tahoma"/>
            <family val="2"/>
          </rPr>
          <t>GAILLARD, Matthieu:</t>
        </r>
        <r>
          <rPr>
            <sz val="9"/>
            <color indexed="81"/>
            <rFont val="Tahoma"/>
            <family val="2"/>
          </rPr>
          <t xml:space="preserve">
Déconseillé en randos et natures</t>
        </r>
      </text>
    </comment>
    <comment ref="Q84" authorId="0">
      <text>
        <r>
          <rPr>
            <b/>
            <sz val="9"/>
            <color indexed="81"/>
            <rFont val="Tahoma"/>
            <family val="2"/>
          </rPr>
          <t>GAILLARD, Matthieu:</t>
        </r>
        <r>
          <rPr>
            <sz val="9"/>
            <color indexed="81"/>
            <rFont val="Tahoma"/>
            <family val="2"/>
          </rPr>
          <t xml:space="preserve">
Déconseillé en randos et natures</t>
        </r>
      </text>
    </comment>
    <comment ref="S84" authorId="0">
      <text>
        <r>
          <rPr>
            <b/>
            <sz val="9"/>
            <color indexed="81"/>
            <rFont val="Tahoma"/>
            <family val="2"/>
          </rPr>
          <t>GAILLARD, Matthieu:</t>
        </r>
        <r>
          <rPr>
            <sz val="9"/>
            <color indexed="81"/>
            <rFont val="Tahoma"/>
            <family val="2"/>
          </rPr>
          <t xml:space="preserve">
5 pour les randonnées et la nature</t>
        </r>
      </text>
    </comment>
    <comment ref="H85" authorId="0">
      <text>
        <r>
          <rPr>
            <b/>
            <sz val="9"/>
            <color indexed="81"/>
            <rFont val="Tahoma"/>
            <family val="2"/>
          </rPr>
          <t>GAILLARD, Matthieu:</t>
        </r>
        <r>
          <rPr>
            <sz val="9"/>
            <color indexed="81"/>
            <rFont val="Tahoma"/>
            <family val="2"/>
          </rPr>
          <t xml:space="preserve">
Sauf Côte Est</t>
        </r>
      </text>
    </comment>
    <comment ref="K85" authorId="0">
      <text>
        <r>
          <rPr>
            <b/>
            <sz val="9"/>
            <color indexed="81"/>
            <rFont val="Tahoma"/>
            <family val="2"/>
          </rPr>
          <t>GAILLARD, Matthieu:</t>
        </r>
        <r>
          <rPr>
            <sz val="9"/>
            <color indexed="81"/>
            <rFont val="Tahoma"/>
            <family val="2"/>
          </rPr>
          <t xml:space="preserve">
Côte Est pour les plages</t>
        </r>
      </text>
    </comment>
    <comment ref="N85" authorId="0">
      <text>
        <r>
          <rPr>
            <b/>
            <sz val="9"/>
            <color indexed="81"/>
            <rFont val="Tahoma"/>
            <family val="2"/>
          </rPr>
          <t>GAILLARD, Matthieu:</t>
        </r>
        <r>
          <rPr>
            <sz val="9"/>
            <color indexed="81"/>
            <rFont val="Tahoma"/>
            <family val="2"/>
          </rPr>
          <t xml:space="preserve">
5 pour le soleil et la plage (surtout la Nord et l'Est). Déconseillé pour la rando et la nature dans le Sud.</t>
        </r>
      </text>
    </comment>
    <comment ref="P85" authorId="0">
      <text>
        <r>
          <rPr>
            <b/>
            <sz val="9"/>
            <color indexed="81"/>
            <rFont val="Tahoma"/>
            <family val="2"/>
          </rPr>
          <t>GAILLARD, Matthieu:</t>
        </r>
        <r>
          <rPr>
            <sz val="9"/>
            <color indexed="81"/>
            <rFont val="Tahoma"/>
            <family val="2"/>
          </rPr>
          <t xml:space="preserve">
5 pour les plages (Est &amp; Nord)</t>
        </r>
      </text>
    </comment>
    <comment ref="Q85" authorId="0">
      <text>
        <r>
          <rPr>
            <b/>
            <sz val="9"/>
            <color indexed="81"/>
            <rFont val="Tahoma"/>
            <family val="2"/>
          </rPr>
          <t>GAILLARD, Matthieu:</t>
        </r>
        <r>
          <rPr>
            <sz val="9"/>
            <color indexed="81"/>
            <rFont val="Tahoma"/>
            <family val="2"/>
          </rPr>
          <t xml:space="preserve">
5 pour les plages (Est &amp; Nord) - Déconseillé pour les autres plages </t>
        </r>
      </text>
    </comment>
    <comment ref="M86" authorId="0">
      <text>
        <r>
          <rPr>
            <b/>
            <sz val="9"/>
            <color indexed="81"/>
            <rFont val="Tahoma"/>
            <family val="2"/>
          </rPr>
          <t>GAILLARD, Matthieu:</t>
        </r>
        <r>
          <rPr>
            <sz val="9"/>
            <color indexed="81"/>
            <rFont val="Tahoma"/>
            <family val="2"/>
          </rPr>
          <t xml:space="preserve">
Déconseillé en randos et nature
</t>
        </r>
      </text>
    </comment>
    <comment ref="N86" authorId="0">
      <text>
        <r>
          <rPr>
            <b/>
            <sz val="9"/>
            <color indexed="81"/>
            <rFont val="Tahoma"/>
            <family val="2"/>
          </rPr>
          <t>GAILLARD, Matthieu:</t>
        </r>
        <r>
          <rPr>
            <sz val="9"/>
            <color indexed="81"/>
            <rFont val="Tahoma"/>
            <family val="2"/>
          </rPr>
          <t xml:space="preserve">
Déconseillé en randos et nature
</t>
        </r>
      </text>
    </comment>
    <comment ref="O86" authorId="0">
      <text>
        <r>
          <rPr>
            <b/>
            <sz val="9"/>
            <color indexed="81"/>
            <rFont val="Tahoma"/>
            <family val="2"/>
          </rPr>
          <t>GAILLARD, Matthieu:</t>
        </r>
        <r>
          <rPr>
            <sz val="9"/>
            <color indexed="81"/>
            <rFont val="Tahoma"/>
            <family val="2"/>
          </rPr>
          <t xml:space="preserve">
Déconseillé en randos et natures</t>
        </r>
      </text>
    </comment>
    <comment ref="P86" authorId="0">
      <text>
        <r>
          <rPr>
            <b/>
            <sz val="9"/>
            <color indexed="81"/>
            <rFont val="Tahoma"/>
            <family val="2"/>
          </rPr>
          <t>GAILLARD, Matthieu:</t>
        </r>
        <r>
          <rPr>
            <sz val="9"/>
            <color indexed="81"/>
            <rFont val="Tahoma"/>
            <family val="2"/>
          </rPr>
          <t xml:space="preserve">
Déconseillé en randos et natures</t>
        </r>
      </text>
    </comment>
    <comment ref="Q86" authorId="0">
      <text>
        <r>
          <rPr>
            <b/>
            <sz val="9"/>
            <color indexed="81"/>
            <rFont val="Tahoma"/>
            <family val="2"/>
          </rPr>
          <t>GAILLARD, Matthieu:</t>
        </r>
        <r>
          <rPr>
            <sz val="9"/>
            <color indexed="81"/>
            <rFont val="Tahoma"/>
            <family val="2"/>
          </rPr>
          <t xml:space="preserve">
Déconseillé en randos et natures</t>
        </r>
      </text>
    </comment>
    <comment ref="R86" authorId="0">
      <text>
        <r>
          <rPr>
            <b/>
            <sz val="9"/>
            <color indexed="81"/>
            <rFont val="Tahoma"/>
            <family val="2"/>
          </rPr>
          <t>GAILLARD, Matthieu:</t>
        </r>
        <r>
          <rPr>
            <sz val="9"/>
            <color indexed="81"/>
            <rFont val="Tahoma"/>
            <family val="2"/>
          </rPr>
          <t xml:space="preserve">
5 pour les randos et la nature</t>
        </r>
      </text>
    </comment>
    <comment ref="S86" authorId="0">
      <text>
        <r>
          <rPr>
            <b/>
            <sz val="9"/>
            <color indexed="81"/>
            <rFont val="Tahoma"/>
            <family val="2"/>
          </rPr>
          <t>GAILLARD, Matthieu:</t>
        </r>
        <r>
          <rPr>
            <sz val="9"/>
            <color indexed="81"/>
            <rFont val="Tahoma"/>
            <family val="2"/>
          </rPr>
          <t xml:space="preserve">
5 pour les randonnées et la nature</t>
        </r>
      </text>
    </comment>
    <comment ref="J87" authorId="0">
      <text>
        <r>
          <rPr>
            <b/>
            <sz val="9"/>
            <color indexed="81"/>
            <rFont val="Tahoma"/>
            <family val="2"/>
          </rPr>
          <t>GAILLARD, Matthieu:</t>
        </r>
        <r>
          <rPr>
            <sz val="9"/>
            <color indexed="81"/>
            <rFont val="Tahoma"/>
            <family val="2"/>
          </rPr>
          <t xml:space="preserve">
5 pour le soleil et la plage</t>
        </r>
      </text>
    </comment>
    <comment ref="K87" authorId="0">
      <text>
        <r>
          <rPr>
            <b/>
            <sz val="9"/>
            <color indexed="81"/>
            <rFont val="Tahoma"/>
            <family val="2"/>
          </rPr>
          <t>GAILLARD, Matthieu:</t>
        </r>
        <r>
          <rPr>
            <sz val="9"/>
            <color indexed="81"/>
            <rFont val="Tahoma"/>
            <family val="2"/>
          </rPr>
          <t xml:space="preserve">
Déconseillé en randos et natures</t>
        </r>
      </text>
    </comment>
    <comment ref="N87" authorId="0">
      <text>
        <r>
          <rPr>
            <b/>
            <sz val="9"/>
            <color indexed="81"/>
            <rFont val="Tahoma"/>
            <family val="2"/>
          </rPr>
          <t>GAILLARD, Matthieu:</t>
        </r>
        <r>
          <rPr>
            <sz val="9"/>
            <color indexed="81"/>
            <rFont val="Tahoma"/>
            <family val="2"/>
          </rPr>
          <t xml:space="preserve">
Déconseillé en randos et nature
</t>
        </r>
      </text>
    </comment>
    <comment ref="O87" authorId="0">
      <text>
        <r>
          <rPr>
            <b/>
            <sz val="9"/>
            <color indexed="81"/>
            <rFont val="Tahoma"/>
            <family val="2"/>
          </rPr>
          <t>GAILLARD, Matthieu:</t>
        </r>
        <r>
          <rPr>
            <sz val="9"/>
            <color indexed="81"/>
            <rFont val="Tahoma"/>
            <family val="2"/>
          </rPr>
          <t xml:space="preserve">
Déconseillé en randos et natures</t>
        </r>
      </text>
    </comment>
    <comment ref="H89" authorId="0">
      <text>
        <r>
          <rPr>
            <b/>
            <sz val="9"/>
            <color indexed="81"/>
            <rFont val="Tahoma"/>
            <family val="2"/>
          </rPr>
          <t>GAILLARD, Matthieu:</t>
        </r>
        <r>
          <rPr>
            <sz val="9"/>
            <color indexed="81"/>
            <rFont val="Tahoma"/>
            <family val="2"/>
          </rPr>
          <t xml:space="preserve">
Déconseillée pour les randos et nature
</t>
        </r>
      </text>
    </comment>
    <comment ref="I89" authorId="0">
      <text>
        <r>
          <rPr>
            <b/>
            <sz val="9"/>
            <color indexed="81"/>
            <rFont val="Tahoma"/>
            <family val="2"/>
          </rPr>
          <t>GAILLARD, Matthieu:</t>
        </r>
        <r>
          <rPr>
            <sz val="9"/>
            <color indexed="81"/>
            <rFont val="Tahoma"/>
            <family val="2"/>
          </rPr>
          <t xml:space="preserve">
Déconseillée pour les randos et nature
</t>
        </r>
      </text>
    </comment>
    <comment ref="L89" authorId="0">
      <text>
        <r>
          <rPr>
            <b/>
            <sz val="9"/>
            <color indexed="81"/>
            <rFont val="Tahoma"/>
            <family val="2"/>
          </rPr>
          <t>GAILLARD, Matthieu:</t>
        </r>
        <r>
          <rPr>
            <sz val="9"/>
            <color indexed="81"/>
            <rFont val="Tahoma"/>
            <family val="2"/>
          </rPr>
          <t xml:space="preserve">
5 pour les randonnées et la nature</t>
        </r>
      </text>
    </comment>
    <comment ref="M89" authorId="0">
      <text>
        <r>
          <rPr>
            <b/>
            <sz val="9"/>
            <color indexed="81"/>
            <rFont val="Tahoma"/>
            <family val="2"/>
          </rPr>
          <t>GAILLARD, Matthieu:</t>
        </r>
        <r>
          <rPr>
            <sz val="9"/>
            <color indexed="81"/>
            <rFont val="Tahoma"/>
            <family val="2"/>
          </rPr>
          <t xml:space="preserve">
5 pour les randonnées et la nature</t>
        </r>
      </text>
    </comment>
    <comment ref="N89" authorId="0">
      <text>
        <r>
          <rPr>
            <b/>
            <sz val="9"/>
            <color indexed="81"/>
            <rFont val="Tahoma"/>
            <family val="2"/>
          </rPr>
          <t>GAILLARD, Matthieu:</t>
        </r>
        <r>
          <rPr>
            <sz val="9"/>
            <color indexed="81"/>
            <rFont val="Tahoma"/>
            <family val="2"/>
          </rPr>
          <t xml:space="preserve">
5 pour les randonnées et la nature</t>
        </r>
      </text>
    </comment>
    <comment ref="O89" authorId="0">
      <text>
        <r>
          <rPr>
            <b/>
            <sz val="9"/>
            <color indexed="81"/>
            <rFont val="Tahoma"/>
            <family val="2"/>
          </rPr>
          <t>GAILLARD, Matthieu:</t>
        </r>
        <r>
          <rPr>
            <sz val="9"/>
            <color indexed="81"/>
            <rFont val="Tahoma"/>
            <family val="2"/>
          </rPr>
          <t xml:space="preserve">
5 pour les randonnées et la nature</t>
        </r>
      </text>
    </comment>
    <comment ref="P89" authorId="0">
      <text>
        <r>
          <rPr>
            <b/>
            <sz val="9"/>
            <color indexed="81"/>
            <rFont val="Tahoma"/>
            <family val="2"/>
          </rPr>
          <t>GAILLARD, Matthieu:</t>
        </r>
        <r>
          <rPr>
            <sz val="9"/>
            <color indexed="81"/>
            <rFont val="Tahoma"/>
            <family val="2"/>
          </rPr>
          <t xml:space="preserve">
5 pour les randonnées et la nature </t>
        </r>
      </text>
    </comment>
    <comment ref="Q89" authorId="0">
      <text>
        <r>
          <rPr>
            <b/>
            <sz val="9"/>
            <color indexed="81"/>
            <rFont val="Tahoma"/>
            <family val="2"/>
          </rPr>
          <t>GAILLARD, Matthieu:</t>
        </r>
        <r>
          <rPr>
            <sz val="9"/>
            <color indexed="81"/>
            <rFont val="Tahoma"/>
            <family val="2"/>
          </rPr>
          <t xml:space="preserve">
5 pour les randonnées et la nature </t>
        </r>
      </text>
    </comment>
    <comment ref="R89" authorId="0">
      <text>
        <r>
          <rPr>
            <b/>
            <sz val="9"/>
            <color indexed="81"/>
            <rFont val="Tahoma"/>
            <family val="2"/>
          </rPr>
          <t>GAILLARD, Matthieu:</t>
        </r>
        <r>
          <rPr>
            <sz val="9"/>
            <color indexed="81"/>
            <rFont val="Tahoma"/>
            <family val="2"/>
          </rPr>
          <t xml:space="preserve">
Déconseillé en randos et natures</t>
        </r>
      </text>
    </comment>
    <comment ref="S89" authorId="0">
      <text>
        <r>
          <rPr>
            <b/>
            <sz val="9"/>
            <color indexed="81"/>
            <rFont val="Tahoma"/>
            <family val="2"/>
          </rPr>
          <t>GAILLARD, Matthieu:</t>
        </r>
        <r>
          <rPr>
            <sz val="9"/>
            <color indexed="81"/>
            <rFont val="Tahoma"/>
            <family val="2"/>
          </rPr>
          <t xml:space="preserve">
Déconseillé en randos et natures</t>
        </r>
      </text>
    </comment>
    <comment ref="H91" authorId="0">
      <text>
        <r>
          <rPr>
            <b/>
            <sz val="9"/>
            <color indexed="81"/>
            <rFont val="Tahoma"/>
            <family val="2"/>
          </rPr>
          <t>GAILLARD, Matthieu:</t>
        </r>
        <r>
          <rPr>
            <sz val="9"/>
            <color indexed="81"/>
            <rFont val="Tahoma"/>
            <family val="2"/>
          </rPr>
          <t xml:space="preserve">
Sauf Centre et Sud</t>
        </r>
      </text>
    </comment>
    <comment ref="I91" authorId="0">
      <text>
        <r>
          <rPr>
            <b/>
            <sz val="9"/>
            <color indexed="81"/>
            <rFont val="Tahoma"/>
            <family val="2"/>
          </rPr>
          <t>GAILLARD, Matthieu:</t>
        </r>
        <r>
          <rPr>
            <sz val="9"/>
            <color indexed="81"/>
            <rFont val="Tahoma"/>
            <family val="2"/>
          </rPr>
          <t xml:space="preserve">
Sauf Centre et Sud</t>
        </r>
      </text>
    </comment>
    <comment ref="K91" authorId="0">
      <text>
        <r>
          <rPr>
            <b/>
            <sz val="9"/>
            <color indexed="81"/>
            <rFont val="Tahoma"/>
            <family val="2"/>
          </rPr>
          <t>GAILLARD, Matthieu:</t>
        </r>
        <r>
          <rPr>
            <sz val="9"/>
            <color indexed="81"/>
            <rFont val="Tahoma"/>
            <family val="2"/>
          </rPr>
          <t xml:space="preserve">
5 pour les randonnées et la nature</t>
        </r>
      </text>
    </comment>
    <comment ref="L91" authorId="0">
      <text>
        <r>
          <rPr>
            <b/>
            <sz val="9"/>
            <color indexed="81"/>
            <rFont val="Tahoma"/>
            <family val="2"/>
          </rPr>
          <t>GAILLARD, Matthieu:</t>
        </r>
        <r>
          <rPr>
            <sz val="9"/>
            <color indexed="81"/>
            <rFont val="Tahoma"/>
            <family val="2"/>
          </rPr>
          <t xml:space="preserve">
Déconseillé en randos et natures</t>
        </r>
      </text>
    </comment>
    <comment ref="O91" authorId="0">
      <text>
        <r>
          <rPr>
            <b/>
            <sz val="9"/>
            <color indexed="81"/>
            <rFont val="Tahoma"/>
            <family val="2"/>
          </rPr>
          <t>GAILLARD, Matthieu:</t>
        </r>
        <r>
          <rPr>
            <sz val="9"/>
            <color indexed="81"/>
            <rFont val="Tahoma"/>
            <family val="2"/>
          </rPr>
          <t xml:space="preserve">
Déconseillé en randos et natures</t>
        </r>
      </text>
    </comment>
    <comment ref="P91" authorId="0">
      <text>
        <r>
          <rPr>
            <b/>
            <sz val="9"/>
            <color indexed="81"/>
            <rFont val="Tahoma"/>
            <family val="2"/>
          </rPr>
          <t>GAILLARD, Matthieu:</t>
        </r>
        <r>
          <rPr>
            <sz val="9"/>
            <color indexed="81"/>
            <rFont val="Tahoma"/>
            <family val="2"/>
          </rPr>
          <t xml:space="preserve">
Déconseillé en randos et natures</t>
        </r>
      </text>
    </comment>
    <comment ref="Q91" authorId="0">
      <text>
        <r>
          <rPr>
            <b/>
            <sz val="9"/>
            <color indexed="81"/>
            <rFont val="Tahoma"/>
            <family val="2"/>
          </rPr>
          <t>GAILLARD, Matthieu:</t>
        </r>
        <r>
          <rPr>
            <sz val="9"/>
            <color indexed="81"/>
            <rFont val="Tahoma"/>
            <family val="2"/>
          </rPr>
          <t xml:space="preserve">
5 pour les randonnées et la nature (le Nord)- Déconseillé dans le Sud pour la nature et les randonnées. </t>
        </r>
      </text>
    </comment>
    <comment ref="R91" authorId="0">
      <text>
        <r>
          <rPr>
            <b/>
            <sz val="9"/>
            <color indexed="81"/>
            <rFont val="Tahoma"/>
            <family val="2"/>
          </rPr>
          <t>GAILLARD, Matthieu:</t>
        </r>
        <r>
          <rPr>
            <sz val="9"/>
            <color indexed="81"/>
            <rFont val="Tahoma"/>
            <family val="2"/>
          </rPr>
          <t xml:space="preserve">
Surtout le soleil et plages du Nord. </t>
        </r>
      </text>
    </comment>
    <comment ref="L92" authorId="0">
      <text>
        <r>
          <rPr>
            <b/>
            <sz val="9"/>
            <color indexed="81"/>
            <rFont val="Tahoma"/>
            <family val="2"/>
          </rPr>
          <t>GAILLARD, Matthieu:</t>
        </r>
        <r>
          <rPr>
            <sz val="9"/>
            <color indexed="81"/>
            <rFont val="Tahoma"/>
            <family val="2"/>
          </rPr>
          <t xml:space="preserve">
5 pour les randos et la nature</t>
        </r>
      </text>
    </comment>
    <comment ref="M92" authorId="0">
      <text>
        <r>
          <rPr>
            <b/>
            <sz val="9"/>
            <color indexed="81"/>
            <rFont val="Tahoma"/>
            <family val="2"/>
          </rPr>
          <t>GAILLARD, Matthieu:</t>
        </r>
        <r>
          <rPr>
            <sz val="9"/>
            <color indexed="81"/>
            <rFont val="Tahoma"/>
            <family val="2"/>
          </rPr>
          <t xml:space="preserve">
5 pour les randonnées et la nature</t>
        </r>
      </text>
    </comment>
    <comment ref="Q92" authorId="0">
      <text>
        <r>
          <rPr>
            <b/>
            <sz val="9"/>
            <color indexed="81"/>
            <rFont val="Tahoma"/>
            <family val="2"/>
          </rPr>
          <t>GAILLARD, Matthieu:</t>
        </r>
        <r>
          <rPr>
            <sz val="9"/>
            <color indexed="81"/>
            <rFont val="Tahoma"/>
            <family val="2"/>
          </rPr>
          <t xml:space="preserve">
5 pour les plages et le soleil</t>
        </r>
      </text>
    </comment>
    <comment ref="L93" authorId="0">
      <text>
        <r>
          <rPr>
            <b/>
            <sz val="9"/>
            <color indexed="81"/>
            <rFont val="Tahoma"/>
            <family val="2"/>
          </rPr>
          <t>GAILLARD, Matthieu:</t>
        </r>
        <r>
          <rPr>
            <sz val="9"/>
            <color indexed="81"/>
            <rFont val="Tahoma"/>
            <family val="2"/>
          </rPr>
          <t xml:space="preserve">
5 pour les randos et la nature</t>
        </r>
      </text>
    </comment>
    <comment ref="M93" authorId="0">
      <text>
        <r>
          <rPr>
            <b/>
            <sz val="9"/>
            <color indexed="81"/>
            <rFont val="Tahoma"/>
            <family val="2"/>
          </rPr>
          <t>GAILLARD, Matthieu:</t>
        </r>
        <r>
          <rPr>
            <sz val="9"/>
            <color indexed="81"/>
            <rFont val="Tahoma"/>
            <family val="2"/>
          </rPr>
          <t xml:space="preserve">
5 pour les randonnées et la nature</t>
        </r>
      </text>
    </comment>
    <comment ref="N93" authorId="0">
      <text>
        <r>
          <rPr>
            <b/>
            <sz val="9"/>
            <color indexed="81"/>
            <rFont val="Tahoma"/>
            <family val="2"/>
          </rPr>
          <t>GAILLARD, Matthieu:</t>
        </r>
        <r>
          <rPr>
            <sz val="9"/>
            <color indexed="81"/>
            <rFont val="Tahoma"/>
            <family val="2"/>
          </rPr>
          <t xml:space="preserve">
5 pour les randonnées et la nature</t>
        </r>
      </text>
    </comment>
    <comment ref="O93" authorId="0">
      <text>
        <r>
          <rPr>
            <b/>
            <sz val="9"/>
            <color indexed="81"/>
            <rFont val="Tahoma"/>
            <family val="2"/>
          </rPr>
          <t>GAILLARD, Matthieu:</t>
        </r>
        <r>
          <rPr>
            <sz val="9"/>
            <color indexed="81"/>
            <rFont val="Tahoma"/>
            <family val="2"/>
          </rPr>
          <t xml:space="preserve">
5 pour les randonnées et la nature</t>
        </r>
      </text>
    </comment>
    <comment ref="L95" authorId="0">
      <text>
        <r>
          <rPr>
            <b/>
            <sz val="9"/>
            <color indexed="81"/>
            <rFont val="Tahoma"/>
            <family val="2"/>
          </rPr>
          <t>GAILLARD, Matthieu:</t>
        </r>
        <r>
          <rPr>
            <sz val="9"/>
            <color indexed="81"/>
            <rFont val="Tahoma"/>
            <family val="2"/>
          </rPr>
          <t xml:space="preserve">
5 pour les randos et la nature</t>
        </r>
      </text>
    </comment>
    <comment ref="M95" authorId="0">
      <text>
        <r>
          <rPr>
            <b/>
            <sz val="9"/>
            <color indexed="81"/>
            <rFont val="Tahoma"/>
            <family val="2"/>
          </rPr>
          <t>GAILLARD, Matthieu:</t>
        </r>
        <r>
          <rPr>
            <sz val="9"/>
            <color indexed="81"/>
            <rFont val="Tahoma"/>
            <family val="2"/>
          </rPr>
          <t xml:space="preserve">
5 pour les randonnées et la nature</t>
        </r>
      </text>
    </comment>
    <comment ref="N95" authorId="0">
      <text>
        <r>
          <rPr>
            <b/>
            <sz val="9"/>
            <color indexed="81"/>
            <rFont val="Tahoma"/>
            <family val="2"/>
          </rPr>
          <t>GAILLARD, Matthieu:</t>
        </r>
        <r>
          <rPr>
            <sz val="9"/>
            <color indexed="81"/>
            <rFont val="Tahoma"/>
            <family val="2"/>
          </rPr>
          <t xml:space="preserve">
5 pour les randonnées et la nature</t>
        </r>
      </text>
    </comment>
    <comment ref="O95" authorId="0">
      <text>
        <r>
          <rPr>
            <b/>
            <sz val="9"/>
            <color indexed="81"/>
            <rFont val="Tahoma"/>
            <family val="2"/>
          </rPr>
          <t>GAILLARD, Matthieu:</t>
        </r>
        <r>
          <rPr>
            <sz val="9"/>
            <color indexed="81"/>
            <rFont val="Tahoma"/>
            <family val="2"/>
          </rPr>
          <t xml:space="preserve">
5 pour les randonnées et la nature</t>
        </r>
      </text>
    </comment>
    <comment ref="P95" authorId="0">
      <text>
        <r>
          <rPr>
            <b/>
            <sz val="9"/>
            <color indexed="81"/>
            <rFont val="Tahoma"/>
            <family val="2"/>
          </rPr>
          <t>GAILLARD, Matthieu:</t>
        </r>
        <r>
          <rPr>
            <sz val="9"/>
            <color indexed="81"/>
            <rFont val="Tahoma"/>
            <family val="2"/>
          </rPr>
          <t xml:space="preserve">
5 pour les randonnées et la nature</t>
        </r>
      </text>
    </comment>
    <comment ref="Q95" authorId="0">
      <text>
        <r>
          <rPr>
            <b/>
            <sz val="9"/>
            <color indexed="81"/>
            <rFont val="Tahoma"/>
            <family val="2"/>
          </rPr>
          <t>GAILLARD, Matthieu:</t>
        </r>
        <r>
          <rPr>
            <sz val="9"/>
            <color indexed="81"/>
            <rFont val="Tahoma"/>
            <family val="2"/>
          </rPr>
          <t xml:space="preserve">
5 pour les plages et le soleil</t>
        </r>
      </text>
    </comment>
    <comment ref="L96" authorId="0">
      <text>
        <r>
          <rPr>
            <b/>
            <sz val="9"/>
            <color indexed="81"/>
            <rFont val="Tahoma"/>
            <family val="2"/>
          </rPr>
          <t>GAILLARD, Matthieu:</t>
        </r>
        <r>
          <rPr>
            <sz val="9"/>
            <color indexed="81"/>
            <rFont val="Tahoma"/>
            <family val="2"/>
          </rPr>
          <t xml:space="preserve">
5 pour les randos et la nature</t>
        </r>
      </text>
    </comment>
    <comment ref="M96" authorId="0">
      <text>
        <r>
          <rPr>
            <b/>
            <sz val="9"/>
            <color indexed="81"/>
            <rFont val="Tahoma"/>
            <family val="2"/>
          </rPr>
          <t>GAILLARD, Matthieu:</t>
        </r>
        <r>
          <rPr>
            <sz val="9"/>
            <color indexed="81"/>
            <rFont val="Tahoma"/>
            <family val="2"/>
          </rPr>
          <t xml:space="preserve">
5 pour les randonnées et la nature</t>
        </r>
      </text>
    </comment>
    <comment ref="N96" authorId="0">
      <text>
        <r>
          <rPr>
            <b/>
            <sz val="9"/>
            <color indexed="81"/>
            <rFont val="Tahoma"/>
            <family val="2"/>
          </rPr>
          <t>GAILLARD, Matthieu:</t>
        </r>
        <r>
          <rPr>
            <sz val="9"/>
            <color indexed="81"/>
            <rFont val="Tahoma"/>
            <family val="2"/>
          </rPr>
          <t xml:space="preserve">
5 pour les randonnées et la nature</t>
        </r>
      </text>
    </comment>
    <comment ref="O96" authorId="0">
      <text>
        <r>
          <rPr>
            <b/>
            <sz val="9"/>
            <color indexed="81"/>
            <rFont val="Tahoma"/>
            <family val="2"/>
          </rPr>
          <t>GAILLARD, Matthieu:</t>
        </r>
        <r>
          <rPr>
            <sz val="9"/>
            <color indexed="81"/>
            <rFont val="Tahoma"/>
            <family val="2"/>
          </rPr>
          <t xml:space="preserve">
5 pour les randonnées et la nature</t>
        </r>
      </text>
    </comment>
    <comment ref="P96" authorId="0">
      <text>
        <r>
          <rPr>
            <b/>
            <sz val="9"/>
            <color indexed="81"/>
            <rFont val="Tahoma"/>
            <family val="2"/>
          </rPr>
          <t>GAILLARD, Matthieu:</t>
        </r>
        <r>
          <rPr>
            <sz val="9"/>
            <color indexed="81"/>
            <rFont val="Tahoma"/>
            <family val="2"/>
          </rPr>
          <t xml:space="preserve">
5 pour les randonnées et la nature</t>
        </r>
      </text>
    </comment>
    <comment ref="L97" authorId="0">
      <text>
        <r>
          <rPr>
            <b/>
            <sz val="9"/>
            <color indexed="81"/>
            <rFont val="Tahoma"/>
            <family val="2"/>
          </rPr>
          <t>GAILLARD, Matthieu:</t>
        </r>
        <r>
          <rPr>
            <sz val="9"/>
            <color indexed="81"/>
            <rFont val="Tahoma"/>
            <family val="2"/>
          </rPr>
          <t xml:space="preserve">
5 pour les randos et la nature</t>
        </r>
      </text>
    </comment>
    <comment ref="M97" authorId="0">
      <text>
        <r>
          <rPr>
            <b/>
            <sz val="9"/>
            <color indexed="81"/>
            <rFont val="Tahoma"/>
            <family val="2"/>
          </rPr>
          <t>GAILLARD, Matthieu:</t>
        </r>
        <r>
          <rPr>
            <sz val="9"/>
            <color indexed="81"/>
            <rFont val="Tahoma"/>
            <family val="2"/>
          </rPr>
          <t xml:space="preserve">
5 pour les randonnées et la nature</t>
        </r>
      </text>
    </comment>
    <comment ref="N97" authorId="0">
      <text>
        <r>
          <rPr>
            <b/>
            <sz val="9"/>
            <color indexed="81"/>
            <rFont val="Tahoma"/>
            <family val="2"/>
          </rPr>
          <t>GAILLARD, Matthieu:</t>
        </r>
        <r>
          <rPr>
            <sz val="9"/>
            <color indexed="81"/>
            <rFont val="Tahoma"/>
            <family val="2"/>
          </rPr>
          <t xml:space="preserve">
5 pour les randonnées et la nature</t>
        </r>
      </text>
    </comment>
    <comment ref="O97" authorId="0">
      <text>
        <r>
          <rPr>
            <b/>
            <sz val="9"/>
            <color indexed="81"/>
            <rFont val="Tahoma"/>
            <family val="2"/>
          </rPr>
          <t>GAILLARD, Matthieu:</t>
        </r>
        <r>
          <rPr>
            <sz val="9"/>
            <color indexed="81"/>
            <rFont val="Tahoma"/>
            <family val="2"/>
          </rPr>
          <t xml:space="preserve">
5 pour les randonnées et la nature</t>
        </r>
      </text>
    </comment>
    <comment ref="P97" authorId="0">
      <text>
        <r>
          <rPr>
            <b/>
            <sz val="9"/>
            <color indexed="81"/>
            <rFont val="Tahoma"/>
            <family val="2"/>
          </rPr>
          <t>GAILLARD, Matthieu:</t>
        </r>
        <r>
          <rPr>
            <sz val="9"/>
            <color indexed="81"/>
            <rFont val="Tahoma"/>
            <family val="2"/>
          </rPr>
          <t xml:space="preserve">
5 pour les randonnées et la nature</t>
        </r>
      </text>
    </comment>
    <comment ref="N99" authorId="0">
      <text>
        <r>
          <rPr>
            <b/>
            <sz val="9"/>
            <color indexed="81"/>
            <rFont val="Tahoma"/>
            <family val="2"/>
          </rPr>
          <t>GAILLARD, Matthieu:</t>
        </r>
        <r>
          <rPr>
            <sz val="9"/>
            <color indexed="81"/>
            <rFont val="Tahoma"/>
            <family val="2"/>
          </rPr>
          <t xml:space="preserve">
5 pour les randonnées et la nature</t>
        </r>
      </text>
    </comment>
    <comment ref="O99" authorId="0">
      <text>
        <r>
          <rPr>
            <b/>
            <sz val="9"/>
            <color indexed="81"/>
            <rFont val="Tahoma"/>
            <family val="2"/>
          </rPr>
          <t>GAILLARD, Matthieu:</t>
        </r>
        <r>
          <rPr>
            <sz val="9"/>
            <color indexed="81"/>
            <rFont val="Tahoma"/>
            <family val="2"/>
          </rPr>
          <t xml:space="preserve">
5 pour les randonnées et la nature</t>
        </r>
      </text>
    </comment>
    <comment ref="P99" authorId="0">
      <text>
        <r>
          <rPr>
            <b/>
            <sz val="9"/>
            <color indexed="81"/>
            <rFont val="Tahoma"/>
            <family val="2"/>
          </rPr>
          <t>GAILLARD, Matthieu:</t>
        </r>
        <r>
          <rPr>
            <sz val="9"/>
            <color indexed="81"/>
            <rFont val="Tahoma"/>
            <family val="2"/>
          </rPr>
          <t xml:space="preserve">
5 pour les randonnées et la nature</t>
        </r>
      </text>
    </comment>
    <comment ref="M100" authorId="0">
      <text>
        <r>
          <rPr>
            <b/>
            <sz val="9"/>
            <color indexed="81"/>
            <rFont val="Tahoma"/>
            <family val="2"/>
          </rPr>
          <t>GAILLARD, Matthieu:</t>
        </r>
        <r>
          <rPr>
            <sz val="9"/>
            <color indexed="81"/>
            <rFont val="Tahoma"/>
            <family val="2"/>
          </rPr>
          <t xml:space="preserve">
5 pour les plages et le soleil</t>
        </r>
      </text>
    </comment>
    <comment ref="N100" authorId="0">
      <text>
        <r>
          <rPr>
            <b/>
            <sz val="9"/>
            <color indexed="81"/>
            <rFont val="Tahoma"/>
            <family val="2"/>
          </rPr>
          <t>GAILLARD, Matthieu:</t>
        </r>
        <r>
          <rPr>
            <sz val="9"/>
            <color indexed="81"/>
            <rFont val="Tahoma"/>
            <family val="2"/>
          </rPr>
          <t xml:space="preserve">
5 pour les plages et le soleil</t>
        </r>
      </text>
    </comment>
    <comment ref="M101" authorId="0">
      <text>
        <r>
          <rPr>
            <b/>
            <sz val="9"/>
            <color indexed="81"/>
            <rFont val="Tahoma"/>
            <family val="2"/>
          </rPr>
          <t>GAILLARD, Matthieu:</t>
        </r>
        <r>
          <rPr>
            <sz val="9"/>
            <color indexed="81"/>
            <rFont val="Tahoma"/>
            <family val="2"/>
          </rPr>
          <t xml:space="preserve">
5 pour les randonnées et la nature</t>
        </r>
      </text>
    </comment>
    <comment ref="R101" authorId="0">
      <text>
        <r>
          <rPr>
            <b/>
            <sz val="9"/>
            <color indexed="81"/>
            <rFont val="Tahoma"/>
            <family val="2"/>
          </rPr>
          <t>GAILLARD, Matthieu:</t>
        </r>
        <r>
          <rPr>
            <sz val="9"/>
            <color indexed="81"/>
            <rFont val="Tahoma"/>
            <family val="2"/>
          </rPr>
          <t xml:space="preserve">
5 pour les randos et la nature</t>
        </r>
      </text>
    </comment>
    <comment ref="L102" authorId="0">
      <text>
        <r>
          <rPr>
            <b/>
            <sz val="9"/>
            <color indexed="81"/>
            <rFont val="Tahoma"/>
            <family val="2"/>
          </rPr>
          <t>GAILLARD, Matthieu:</t>
        </r>
        <r>
          <rPr>
            <sz val="9"/>
            <color indexed="81"/>
            <rFont val="Tahoma"/>
            <family val="2"/>
          </rPr>
          <t xml:space="preserve">
5 pour le soleil et les plages</t>
        </r>
      </text>
    </comment>
    <comment ref="M102" authorId="0">
      <text>
        <r>
          <rPr>
            <b/>
            <sz val="9"/>
            <color indexed="81"/>
            <rFont val="Tahoma"/>
            <family val="2"/>
          </rPr>
          <t>GAILLARD, Matthieu:</t>
        </r>
        <r>
          <rPr>
            <sz val="9"/>
            <color indexed="81"/>
            <rFont val="Tahoma"/>
            <family val="2"/>
          </rPr>
          <t xml:space="preserve">
5 pour les plages et le soleil</t>
        </r>
      </text>
    </comment>
    <comment ref="N102" authorId="0">
      <text>
        <r>
          <rPr>
            <b/>
            <sz val="9"/>
            <color indexed="81"/>
            <rFont val="Tahoma"/>
            <family val="2"/>
          </rPr>
          <t>GAILLARD, Matthieu:</t>
        </r>
        <r>
          <rPr>
            <sz val="9"/>
            <color indexed="81"/>
            <rFont val="Tahoma"/>
            <family val="2"/>
          </rPr>
          <t xml:space="preserve">
5 pour les plages et le soleil</t>
        </r>
      </text>
    </comment>
    <comment ref="O102" authorId="0">
      <text>
        <r>
          <rPr>
            <b/>
            <sz val="9"/>
            <color indexed="81"/>
            <rFont val="Tahoma"/>
            <family val="2"/>
          </rPr>
          <t>GAILLARD, Matthieu:</t>
        </r>
        <r>
          <rPr>
            <sz val="9"/>
            <color indexed="81"/>
            <rFont val="Tahoma"/>
            <family val="2"/>
          </rPr>
          <t xml:space="preserve">
5 pour les plages et le soleil</t>
        </r>
      </text>
    </comment>
    <comment ref="P102" authorId="0">
      <text>
        <r>
          <rPr>
            <b/>
            <sz val="9"/>
            <color indexed="81"/>
            <rFont val="Tahoma"/>
            <family val="2"/>
          </rPr>
          <t>GAILLARD, Matthieu:</t>
        </r>
        <r>
          <rPr>
            <sz val="9"/>
            <color indexed="81"/>
            <rFont val="Tahoma"/>
            <family val="2"/>
          </rPr>
          <t xml:space="preserve">
5 pour les plages et le soleil</t>
        </r>
      </text>
    </comment>
    <comment ref="Q102" authorId="0">
      <text>
        <r>
          <rPr>
            <b/>
            <sz val="9"/>
            <color indexed="81"/>
            <rFont val="Tahoma"/>
            <family val="2"/>
          </rPr>
          <t>GAILLARD, Matthieu:</t>
        </r>
        <r>
          <rPr>
            <sz val="9"/>
            <color indexed="81"/>
            <rFont val="Tahoma"/>
            <family val="2"/>
          </rPr>
          <t xml:space="preserve">
5 pour les plages et le soleil</t>
        </r>
      </text>
    </comment>
    <comment ref="L103" authorId="0">
      <text>
        <r>
          <rPr>
            <b/>
            <sz val="9"/>
            <color indexed="81"/>
            <rFont val="Tahoma"/>
            <family val="2"/>
          </rPr>
          <t>GAILLARD, Matthieu:</t>
        </r>
        <r>
          <rPr>
            <sz val="9"/>
            <color indexed="81"/>
            <rFont val="Tahoma"/>
            <family val="2"/>
          </rPr>
          <t xml:space="preserve">
5 pour les randos et la nature</t>
        </r>
      </text>
    </comment>
    <comment ref="L104" authorId="0">
      <text>
        <r>
          <rPr>
            <b/>
            <sz val="9"/>
            <color indexed="81"/>
            <rFont val="Tahoma"/>
            <family val="2"/>
          </rPr>
          <t>GAILLARD, Matthieu:</t>
        </r>
        <r>
          <rPr>
            <sz val="9"/>
            <color indexed="81"/>
            <rFont val="Tahoma"/>
            <family val="2"/>
          </rPr>
          <t xml:space="preserve">
5 pour les randos et la nature</t>
        </r>
      </text>
    </comment>
    <comment ref="M104" authorId="0">
      <text>
        <r>
          <rPr>
            <b/>
            <sz val="9"/>
            <color indexed="81"/>
            <rFont val="Tahoma"/>
            <family val="2"/>
          </rPr>
          <t>GAILLARD, Matthieu:</t>
        </r>
        <r>
          <rPr>
            <sz val="9"/>
            <color indexed="81"/>
            <rFont val="Tahoma"/>
            <family val="2"/>
          </rPr>
          <t xml:space="preserve">
5 pour les randos et la nature</t>
        </r>
      </text>
    </comment>
    <comment ref="N104" authorId="0">
      <text>
        <r>
          <rPr>
            <b/>
            <sz val="9"/>
            <color indexed="81"/>
            <rFont val="Tahoma"/>
            <family val="2"/>
          </rPr>
          <t>GAILLARD, Matthieu:</t>
        </r>
        <r>
          <rPr>
            <sz val="9"/>
            <color indexed="81"/>
            <rFont val="Tahoma"/>
            <family val="2"/>
          </rPr>
          <t xml:space="preserve">
5 pour les randos et la nature</t>
        </r>
      </text>
    </comment>
    <comment ref="O104" authorId="0">
      <text>
        <r>
          <rPr>
            <b/>
            <sz val="9"/>
            <color indexed="81"/>
            <rFont val="Tahoma"/>
            <family val="2"/>
          </rPr>
          <t>GAILLARD, Matthieu:</t>
        </r>
        <r>
          <rPr>
            <sz val="9"/>
            <color indexed="81"/>
            <rFont val="Tahoma"/>
            <family val="2"/>
          </rPr>
          <t xml:space="preserve">
5 pour les randos et la nature</t>
        </r>
      </text>
    </comment>
    <comment ref="P104" authorId="0">
      <text>
        <r>
          <rPr>
            <b/>
            <sz val="9"/>
            <color indexed="81"/>
            <rFont val="Tahoma"/>
            <family val="2"/>
          </rPr>
          <t>GAILLARD, Matthieu:</t>
        </r>
        <r>
          <rPr>
            <sz val="9"/>
            <color indexed="81"/>
            <rFont val="Tahoma"/>
            <family val="2"/>
          </rPr>
          <t xml:space="preserve">
5 pour les randos et la nature</t>
        </r>
      </text>
    </comment>
    <comment ref="M105" authorId="0">
      <text>
        <r>
          <rPr>
            <b/>
            <sz val="9"/>
            <color indexed="81"/>
            <rFont val="Tahoma"/>
            <family val="2"/>
          </rPr>
          <t>GAILLARD, Matthieu:</t>
        </r>
        <r>
          <rPr>
            <sz val="9"/>
            <color indexed="81"/>
            <rFont val="Tahoma"/>
            <family val="2"/>
          </rPr>
          <t xml:space="preserve">
5 pour les randos et la nature</t>
        </r>
      </text>
    </comment>
    <comment ref="N105" authorId="0">
      <text>
        <r>
          <rPr>
            <b/>
            <sz val="9"/>
            <color indexed="81"/>
            <rFont val="Tahoma"/>
            <family val="2"/>
          </rPr>
          <t>GAILLARD, Matthieu:</t>
        </r>
        <r>
          <rPr>
            <sz val="9"/>
            <color indexed="81"/>
            <rFont val="Tahoma"/>
            <family val="2"/>
          </rPr>
          <t xml:space="preserve">
5 pour les randos et la nature</t>
        </r>
      </text>
    </comment>
    <comment ref="O105" authorId="0">
      <text>
        <r>
          <rPr>
            <b/>
            <sz val="9"/>
            <color indexed="81"/>
            <rFont val="Tahoma"/>
            <family val="2"/>
          </rPr>
          <t>GAILLARD, Matthieu:</t>
        </r>
        <r>
          <rPr>
            <sz val="9"/>
            <color indexed="81"/>
            <rFont val="Tahoma"/>
            <family val="2"/>
          </rPr>
          <t xml:space="preserve">
5 pour les randos et la nature</t>
        </r>
      </text>
    </comment>
    <comment ref="P105" authorId="0">
      <text>
        <r>
          <rPr>
            <b/>
            <sz val="9"/>
            <color indexed="81"/>
            <rFont val="Tahoma"/>
            <family val="2"/>
          </rPr>
          <t>GAILLARD, Matthieu:</t>
        </r>
        <r>
          <rPr>
            <sz val="9"/>
            <color indexed="81"/>
            <rFont val="Tahoma"/>
            <family val="2"/>
          </rPr>
          <t xml:space="preserve">
5 pour les randos et la nature</t>
        </r>
      </text>
    </comment>
    <comment ref="R105" authorId="0">
      <text>
        <r>
          <rPr>
            <b/>
            <sz val="9"/>
            <color indexed="81"/>
            <rFont val="Tahoma"/>
            <family val="2"/>
          </rPr>
          <t>GAILLARD, Matthieu:</t>
        </r>
        <r>
          <rPr>
            <sz val="9"/>
            <color indexed="81"/>
            <rFont val="Tahoma"/>
            <family val="2"/>
          </rPr>
          <t xml:space="preserve">
Déconseillé pour la nature. </t>
        </r>
      </text>
    </comment>
    <comment ref="L106" authorId="0">
      <text>
        <r>
          <rPr>
            <b/>
            <sz val="9"/>
            <color indexed="81"/>
            <rFont val="Tahoma"/>
            <family val="2"/>
          </rPr>
          <t>GAILLARD, Matthieu:</t>
        </r>
        <r>
          <rPr>
            <sz val="9"/>
            <color indexed="81"/>
            <rFont val="Tahoma"/>
            <family val="2"/>
          </rPr>
          <t xml:space="preserve">
5 pour les randos et la nature</t>
        </r>
      </text>
    </comment>
    <comment ref="O106" authorId="0">
      <text>
        <r>
          <rPr>
            <b/>
            <sz val="9"/>
            <color indexed="81"/>
            <rFont val="Tahoma"/>
            <family val="2"/>
          </rPr>
          <t>GAILLARD, Matthieu:</t>
        </r>
        <r>
          <rPr>
            <sz val="9"/>
            <color indexed="81"/>
            <rFont val="Tahoma"/>
            <family val="2"/>
          </rPr>
          <t xml:space="preserve">
5 pour les plages et le soleil</t>
        </r>
      </text>
    </comment>
    <comment ref="Q106" authorId="0">
      <text>
        <r>
          <rPr>
            <b/>
            <sz val="9"/>
            <color indexed="81"/>
            <rFont val="Tahoma"/>
            <family val="2"/>
          </rPr>
          <t>GAILLARD, Matthieu:</t>
        </r>
        <r>
          <rPr>
            <sz val="9"/>
            <color indexed="81"/>
            <rFont val="Tahoma"/>
            <family val="2"/>
          </rPr>
          <t xml:space="preserve">
5 pour les plages et le soleil</t>
        </r>
      </text>
    </comment>
    <comment ref="R106" authorId="0">
      <text>
        <r>
          <rPr>
            <b/>
            <sz val="9"/>
            <color indexed="81"/>
            <rFont val="Tahoma"/>
            <family val="2"/>
          </rPr>
          <t>GAILLARD, Matthieu:</t>
        </r>
        <r>
          <rPr>
            <sz val="9"/>
            <color indexed="81"/>
            <rFont val="Tahoma"/>
            <family val="2"/>
          </rPr>
          <t xml:space="preserve">
5 pour les randos et la nature (Andalousie). Déconseillé pour le soleil et les plages.</t>
        </r>
      </text>
    </comment>
    <comment ref="M107" authorId="0">
      <text>
        <r>
          <rPr>
            <b/>
            <sz val="9"/>
            <color indexed="81"/>
            <rFont val="Tahoma"/>
            <family val="2"/>
          </rPr>
          <t>GAILLARD, Matthieu:</t>
        </r>
        <r>
          <rPr>
            <sz val="9"/>
            <color indexed="81"/>
            <rFont val="Tahoma"/>
            <family val="2"/>
          </rPr>
          <t xml:space="preserve">
5 pour les randos et la nature</t>
        </r>
      </text>
    </comment>
    <comment ref="N107" authorId="0">
      <text>
        <r>
          <rPr>
            <b/>
            <sz val="9"/>
            <color indexed="81"/>
            <rFont val="Tahoma"/>
            <family val="2"/>
          </rPr>
          <t>GAILLARD, Matthieu:</t>
        </r>
        <r>
          <rPr>
            <sz val="9"/>
            <color indexed="81"/>
            <rFont val="Tahoma"/>
            <family val="2"/>
          </rPr>
          <t xml:space="preserve">
5 pour les randos et la nature</t>
        </r>
      </text>
    </comment>
    <comment ref="O107" authorId="0">
      <text>
        <r>
          <rPr>
            <b/>
            <sz val="9"/>
            <color indexed="81"/>
            <rFont val="Tahoma"/>
            <family val="2"/>
          </rPr>
          <t>GAILLARD, Matthieu:</t>
        </r>
        <r>
          <rPr>
            <sz val="9"/>
            <color indexed="81"/>
            <rFont val="Tahoma"/>
            <family val="2"/>
          </rPr>
          <t xml:space="preserve">
5 pour les randos et la nature</t>
        </r>
      </text>
    </comment>
    <comment ref="R107" authorId="0">
      <text>
        <r>
          <rPr>
            <b/>
            <sz val="9"/>
            <color indexed="81"/>
            <rFont val="Tahoma"/>
            <family val="2"/>
          </rPr>
          <t>GAILLARD, Matthieu:</t>
        </r>
        <r>
          <rPr>
            <sz val="9"/>
            <color indexed="81"/>
            <rFont val="Tahoma"/>
            <family val="2"/>
          </rPr>
          <t xml:space="preserve">
Déconseillé pour la nature. </t>
        </r>
      </text>
    </comment>
    <comment ref="L109" authorId="0">
      <text>
        <r>
          <rPr>
            <b/>
            <sz val="9"/>
            <color indexed="81"/>
            <rFont val="Tahoma"/>
            <family val="2"/>
          </rPr>
          <t>GAILLARD, Matthieu:</t>
        </r>
        <r>
          <rPr>
            <sz val="9"/>
            <color indexed="81"/>
            <rFont val="Tahoma"/>
            <family val="2"/>
          </rPr>
          <t xml:space="preserve">
5 pour les randos et la nature</t>
        </r>
      </text>
    </comment>
    <comment ref="R109" authorId="0">
      <text>
        <r>
          <rPr>
            <b/>
            <sz val="9"/>
            <color indexed="81"/>
            <rFont val="Tahoma"/>
            <family val="2"/>
          </rPr>
          <t>GAILLARD, Matthieu:</t>
        </r>
        <r>
          <rPr>
            <sz val="9"/>
            <color indexed="81"/>
            <rFont val="Tahoma"/>
            <family val="2"/>
          </rPr>
          <t xml:space="preserve">
5 pour les randos et la nature</t>
        </r>
      </text>
    </comment>
    <comment ref="L110" authorId="0">
      <text>
        <r>
          <rPr>
            <b/>
            <sz val="9"/>
            <color indexed="81"/>
            <rFont val="Tahoma"/>
            <family val="2"/>
          </rPr>
          <t>GAILLARD, Matthieu:</t>
        </r>
        <r>
          <rPr>
            <sz val="9"/>
            <color indexed="81"/>
            <rFont val="Tahoma"/>
            <family val="2"/>
          </rPr>
          <t xml:space="preserve">
5 pour les randos et la nature</t>
        </r>
      </text>
    </comment>
    <comment ref="M110" authorId="0">
      <text>
        <r>
          <rPr>
            <b/>
            <sz val="9"/>
            <color indexed="81"/>
            <rFont val="Tahoma"/>
            <family val="2"/>
          </rPr>
          <t>GAILLARD, Matthieu:</t>
        </r>
        <r>
          <rPr>
            <sz val="9"/>
            <color indexed="81"/>
            <rFont val="Tahoma"/>
            <family val="2"/>
          </rPr>
          <t xml:space="preserve">
5 pour les randos et la nature</t>
        </r>
      </text>
    </comment>
    <comment ref="N110" authorId="0">
      <text>
        <r>
          <rPr>
            <b/>
            <sz val="9"/>
            <color indexed="81"/>
            <rFont val="Tahoma"/>
            <family val="2"/>
          </rPr>
          <t>GAILLARD, Matthieu:</t>
        </r>
        <r>
          <rPr>
            <sz val="9"/>
            <color indexed="81"/>
            <rFont val="Tahoma"/>
            <family val="2"/>
          </rPr>
          <t xml:space="preserve">
5 pour les randos et la nature</t>
        </r>
      </text>
    </comment>
    <comment ref="O110" authorId="0">
      <text>
        <r>
          <rPr>
            <b/>
            <sz val="9"/>
            <color indexed="81"/>
            <rFont val="Tahoma"/>
            <family val="2"/>
          </rPr>
          <t>GAILLARD, Matthieu:</t>
        </r>
        <r>
          <rPr>
            <sz val="9"/>
            <color indexed="81"/>
            <rFont val="Tahoma"/>
            <family val="2"/>
          </rPr>
          <t xml:space="preserve">
5 pour les randos et la nature</t>
        </r>
      </text>
    </comment>
    <comment ref="P110" authorId="0">
      <text>
        <r>
          <rPr>
            <b/>
            <sz val="9"/>
            <color indexed="81"/>
            <rFont val="Tahoma"/>
            <family val="2"/>
          </rPr>
          <t>GAILLARD, Matthieu:</t>
        </r>
        <r>
          <rPr>
            <sz val="9"/>
            <color indexed="81"/>
            <rFont val="Tahoma"/>
            <family val="2"/>
          </rPr>
          <t xml:space="preserve">
5 pour les randos et la nature</t>
        </r>
      </text>
    </comment>
    <comment ref="L111" authorId="0">
      <text>
        <r>
          <rPr>
            <b/>
            <sz val="9"/>
            <color indexed="81"/>
            <rFont val="Tahoma"/>
            <family val="2"/>
          </rPr>
          <t>GAILLARD, Matthieu:</t>
        </r>
        <r>
          <rPr>
            <sz val="9"/>
            <color indexed="81"/>
            <rFont val="Tahoma"/>
            <family val="2"/>
          </rPr>
          <t xml:space="preserve">
5 pour les randos et la nature</t>
        </r>
      </text>
    </comment>
    <comment ref="M111" authorId="0">
      <text>
        <r>
          <rPr>
            <b/>
            <sz val="9"/>
            <color indexed="81"/>
            <rFont val="Tahoma"/>
            <family val="2"/>
          </rPr>
          <t>GAILLARD, Matthieu:</t>
        </r>
        <r>
          <rPr>
            <sz val="9"/>
            <color indexed="81"/>
            <rFont val="Tahoma"/>
            <family val="2"/>
          </rPr>
          <t xml:space="preserve">
5 pour les randos et la nature</t>
        </r>
      </text>
    </comment>
    <comment ref="N111" authorId="0">
      <text>
        <r>
          <rPr>
            <b/>
            <sz val="9"/>
            <color indexed="81"/>
            <rFont val="Tahoma"/>
            <family val="2"/>
          </rPr>
          <t>GAILLARD, Matthieu:</t>
        </r>
        <r>
          <rPr>
            <sz val="9"/>
            <color indexed="81"/>
            <rFont val="Tahoma"/>
            <family val="2"/>
          </rPr>
          <t xml:space="preserve">
5 pour les randos et la nature</t>
        </r>
      </text>
    </comment>
    <comment ref="O111" authorId="0">
      <text>
        <r>
          <rPr>
            <b/>
            <sz val="9"/>
            <color indexed="81"/>
            <rFont val="Tahoma"/>
            <family val="2"/>
          </rPr>
          <t>GAILLARD, Matthieu:</t>
        </r>
        <r>
          <rPr>
            <sz val="9"/>
            <color indexed="81"/>
            <rFont val="Tahoma"/>
            <family val="2"/>
          </rPr>
          <t xml:space="preserve">
5 pour les randos et la nature</t>
        </r>
      </text>
    </comment>
    <comment ref="M112" authorId="0">
      <text>
        <r>
          <rPr>
            <b/>
            <sz val="9"/>
            <color indexed="81"/>
            <rFont val="Tahoma"/>
            <family val="2"/>
          </rPr>
          <t>GAILLARD, Matthieu:</t>
        </r>
        <r>
          <rPr>
            <sz val="9"/>
            <color indexed="81"/>
            <rFont val="Tahoma"/>
            <family val="2"/>
          </rPr>
          <t xml:space="preserve">
5 pour les randos et la nature</t>
        </r>
      </text>
    </comment>
    <comment ref="N112" authorId="0">
      <text>
        <r>
          <rPr>
            <b/>
            <sz val="9"/>
            <color indexed="81"/>
            <rFont val="Tahoma"/>
            <family val="2"/>
          </rPr>
          <t>GAILLARD, Matthieu:</t>
        </r>
        <r>
          <rPr>
            <sz val="9"/>
            <color indexed="81"/>
            <rFont val="Tahoma"/>
            <family val="2"/>
          </rPr>
          <t xml:space="preserve">
5 pour les randos et la nature</t>
        </r>
      </text>
    </comment>
    <comment ref="O112" authorId="0">
      <text>
        <r>
          <rPr>
            <b/>
            <sz val="9"/>
            <color indexed="81"/>
            <rFont val="Tahoma"/>
            <family val="2"/>
          </rPr>
          <t>GAILLARD, Matthieu:</t>
        </r>
        <r>
          <rPr>
            <sz val="9"/>
            <color indexed="81"/>
            <rFont val="Tahoma"/>
            <family val="2"/>
          </rPr>
          <t xml:space="preserve">
5 pour les randos et la nature</t>
        </r>
      </text>
    </comment>
    <comment ref="R112" authorId="0">
      <text>
        <r>
          <rPr>
            <b/>
            <sz val="9"/>
            <color indexed="81"/>
            <rFont val="Tahoma"/>
            <family val="2"/>
          </rPr>
          <t>GAILLARD, Matthieu:</t>
        </r>
        <r>
          <rPr>
            <sz val="9"/>
            <color indexed="81"/>
            <rFont val="Tahoma"/>
            <family val="2"/>
          </rPr>
          <t xml:space="preserve">
Déconseillé pour la nature. </t>
        </r>
      </text>
    </comment>
    <comment ref="L113" authorId="0">
      <text>
        <r>
          <rPr>
            <b/>
            <sz val="9"/>
            <color indexed="81"/>
            <rFont val="Tahoma"/>
            <family val="2"/>
          </rPr>
          <t>GAILLARD, Matthieu:</t>
        </r>
        <r>
          <rPr>
            <sz val="9"/>
            <color indexed="81"/>
            <rFont val="Tahoma"/>
            <family val="2"/>
          </rPr>
          <t xml:space="preserve">
5 pour les randos et la nature</t>
        </r>
      </text>
    </comment>
    <comment ref="N113" authorId="0">
      <text>
        <r>
          <rPr>
            <b/>
            <sz val="9"/>
            <color indexed="81"/>
            <rFont val="Tahoma"/>
            <family val="2"/>
          </rPr>
          <t>GAILLARD, Matthieu:</t>
        </r>
        <r>
          <rPr>
            <sz val="9"/>
            <color indexed="81"/>
            <rFont val="Tahoma"/>
            <family val="2"/>
          </rPr>
          <t xml:space="preserve">
5 pour les plages et le soleil</t>
        </r>
      </text>
    </comment>
    <comment ref="O113" authorId="0">
      <text>
        <r>
          <rPr>
            <b/>
            <sz val="9"/>
            <color indexed="81"/>
            <rFont val="Tahoma"/>
            <family val="2"/>
          </rPr>
          <t>GAILLARD, Matthieu:</t>
        </r>
        <r>
          <rPr>
            <sz val="9"/>
            <color indexed="81"/>
            <rFont val="Tahoma"/>
            <family val="2"/>
          </rPr>
          <t xml:space="preserve">
5 pour les plages et le soleil</t>
        </r>
      </text>
    </comment>
    <comment ref="Q113" authorId="0">
      <text>
        <r>
          <rPr>
            <b/>
            <sz val="9"/>
            <color indexed="81"/>
            <rFont val="Tahoma"/>
            <family val="2"/>
          </rPr>
          <t>GAILLARD, Matthieu:</t>
        </r>
        <r>
          <rPr>
            <sz val="9"/>
            <color indexed="81"/>
            <rFont val="Tahoma"/>
            <family val="2"/>
          </rPr>
          <t xml:space="preserve">
5 pour les plages et le soleil</t>
        </r>
      </text>
    </comment>
    <comment ref="R113" authorId="0">
      <text>
        <r>
          <rPr>
            <b/>
            <sz val="9"/>
            <color indexed="81"/>
            <rFont val="Tahoma"/>
            <family val="2"/>
          </rPr>
          <t>GAILLARD, Matthieu:</t>
        </r>
        <r>
          <rPr>
            <sz val="9"/>
            <color indexed="81"/>
            <rFont val="Tahoma"/>
            <family val="2"/>
          </rPr>
          <t xml:space="preserve">
5 pour les randos et la nature (Sud). Déconseillé pour le soleil et les plages. </t>
        </r>
      </text>
    </comment>
    <comment ref="M114" authorId="0">
      <text>
        <r>
          <rPr>
            <b/>
            <sz val="9"/>
            <color indexed="81"/>
            <rFont val="Tahoma"/>
            <family val="2"/>
          </rPr>
          <t>GAILLARD, Matthieu:</t>
        </r>
        <r>
          <rPr>
            <sz val="9"/>
            <color indexed="81"/>
            <rFont val="Tahoma"/>
            <family val="2"/>
          </rPr>
          <t xml:space="preserve">
5 pour les plages et le soleil</t>
        </r>
      </text>
    </comment>
    <comment ref="Q114" authorId="0">
      <text>
        <r>
          <rPr>
            <b/>
            <sz val="9"/>
            <color indexed="81"/>
            <rFont val="Tahoma"/>
            <family val="2"/>
          </rPr>
          <t>GAILLARD, Matthieu:</t>
        </r>
        <r>
          <rPr>
            <sz val="9"/>
            <color indexed="81"/>
            <rFont val="Tahoma"/>
            <family val="2"/>
          </rPr>
          <t xml:space="preserve">
5 pour les plages et le soleil</t>
        </r>
      </text>
    </comment>
    <comment ref="R114" authorId="0">
      <text>
        <r>
          <rPr>
            <b/>
            <sz val="9"/>
            <color indexed="81"/>
            <rFont val="Tahoma"/>
            <family val="2"/>
          </rPr>
          <t>GAILLARD, Matthieu:</t>
        </r>
        <r>
          <rPr>
            <sz val="9"/>
            <color indexed="81"/>
            <rFont val="Tahoma"/>
            <family val="2"/>
          </rPr>
          <t xml:space="preserve">
Déconseillé pour les plages et le soleil. </t>
        </r>
      </text>
    </comment>
    <comment ref="M115" authorId="0">
      <text>
        <r>
          <rPr>
            <b/>
            <sz val="9"/>
            <color indexed="81"/>
            <rFont val="Tahoma"/>
            <family val="2"/>
          </rPr>
          <t>GAILLARD, Matthieu:</t>
        </r>
        <r>
          <rPr>
            <sz val="9"/>
            <color indexed="81"/>
            <rFont val="Tahoma"/>
            <family val="2"/>
          </rPr>
          <t xml:space="preserve">
5 pour les randos et la nature</t>
        </r>
      </text>
    </comment>
    <comment ref="N115" authorId="0">
      <text>
        <r>
          <rPr>
            <b/>
            <sz val="9"/>
            <color indexed="81"/>
            <rFont val="Tahoma"/>
            <family val="2"/>
          </rPr>
          <t>GAILLARD, Matthieu:</t>
        </r>
        <r>
          <rPr>
            <sz val="9"/>
            <color indexed="81"/>
            <rFont val="Tahoma"/>
            <family val="2"/>
          </rPr>
          <t xml:space="preserve">
5 pour les randos et la nature</t>
        </r>
      </text>
    </comment>
    <comment ref="O115" authorId="0">
      <text>
        <r>
          <rPr>
            <b/>
            <sz val="9"/>
            <color indexed="81"/>
            <rFont val="Tahoma"/>
            <family val="2"/>
          </rPr>
          <t>GAILLARD, Matthieu:</t>
        </r>
        <r>
          <rPr>
            <sz val="9"/>
            <color indexed="81"/>
            <rFont val="Tahoma"/>
            <family val="2"/>
          </rPr>
          <t xml:space="preserve">
5 pour les randos et la nature</t>
        </r>
      </text>
    </comment>
    <comment ref="R115" authorId="0">
      <text>
        <r>
          <rPr>
            <b/>
            <sz val="9"/>
            <color indexed="81"/>
            <rFont val="Tahoma"/>
            <family val="2"/>
          </rPr>
          <t>GAILLARD, Matthieu:</t>
        </r>
        <r>
          <rPr>
            <sz val="9"/>
            <color indexed="81"/>
            <rFont val="Tahoma"/>
            <family val="2"/>
          </rPr>
          <t xml:space="preserve">
Déconseillé pour la nature. </t>
        </r>
      </text>
    </comment>
    <comment ref="L116" authorId="0">
      <text>
        <r>
          <rPr>
            <b/>
            <sz val="9"/>
            <color indexed="81"/>
            <rFont val="Tahoma"/>
            <family val="2"/>
          </rPr>
          <t>GAILLARD, Matthieu:</t>
        </r>
        <r>
          <rPr>
            <sz val="9"/>
            <color indexed="81"/>
            <rFont val="Tahoma"/>
            <family val="2"/>
          </rPr>
          <t xml:space="preserve">
5 pour les randos et la nature</t>
        </r>
      </text>
    </comment>
    <comment ref="M116" authorId="0">
      <text>
        <r>
          <rPr>
            <b/>
            <sz val="9"/>
            <color indexed="81"/>
            <rFont val="Tahoma"/>
            <family val="2"/>
          </rPr>
          <t>GAILLARD, Matthieu:</t>
        </r>
        <r>
          <rPr>
            <sz val="9"/>
            <color indexed="81"/>
            <rFont val="Tahoma"/>
            <family val="2"/>
          </rPr>
          <t xml:space="preserve">
5 pour les randos et la nature</t>
        </r>
      </text>
    </comment>
    <comment ref="N116" authorId="0">
      <text>
        <r>
          <rPr>
            <b/>
            <sz val="9"/>
            <color indexed="81"/>
            <rFont val="Tahoma"/>
            <family val="2"/>
          </rPr>
          <t>GAILLARD, Matthieu:</t>
        </r>
        <r>
          <rPr>
            <sz val="9"/>
            <color indexed="81"/>
            <rFont val="Tahoma"/>
            <family val="2"/>
          </rPr>
          <t xml:space="preserve">
5 pour les randos et la nature</t>
        </r>
      </text>
    </comment>
    <comment ref="O116" authorId="0">
      <text>
        <r>
          <rPr>
            <b/>
            <sz val="9"/>
            <color indexed="81"/>
            <rFont val="Tahoma"/>
            <family val="2"/>
          </rPr>
          <t>GAILLARD, Matthieu:</t>
        </r>
        <r>
          <rPr>
            <sz val="9"/>
            <color indexed="81"/>
            <rFont val="Tahoma"/>
            <family val="2"/>
          </rPr>
          <t xml:space="preserve">
5 pour les randos et la nature</t>
        </r>
      </text>
    </comment>
    <comment ref="L117" authorId="0">
      <text>
        <r>
          <rPr>
            <b/>
            <sz val="9"/>
            <color indexed="81"/>
            <rFont val="Tahoma"/>
            <family val="2"/>
          </rPr>
          <t>GAILLARD, Matthieu:</t>
        </r>
        <r>
          <rPr>
            <sz val="9"/>
            <color indexed="81"/>
            <rFont val="Tahoma"/>
            <family val="2"/>
          </rPr>
          <t xml:space="preserve">
5 pour les randos et la nature</t>
        </r>
      </text>
    </comment>
    <comment ref="M117" authorId="0">
      <text>
        <r>
          <rPr>
            <b/>
            <sz val="9"/>
            <color indexed="81"/>
            <rFont val="Tahoma"/>
            <family val="2"/>
          </rPr>
          <t>GAILLARD, Matthieu:</t>
        </r>
        <r>
          <rPr>
            <sz val="9"/>
            <color indexed="81"/>
            <rFont val="Tahoma"/>
            <family val="2"/>
          </rPr>
          <t xml:space="preserve">
5 pour les randos et la nature</t>
        </r>
      </text>
    </comment>
    <comment ref="N117" authorId="0">
      <text>
        <r>
          <rPr>
            <b/>
            <sz val="9"/>
            <color indexed="81"/>
            <rFont val="Tahoma"/>
            <family val="2"/>
          </rPr>
          <t>GAILLARD, Matthieu:</t>
        </r>
        <r>
          <rPr>
            <sz val="9"/>
            <color indexed="81"/>
            <rFont val="Tahoma"/>
            <family val="2"/>
          </rPr>
          <t xml:space="preserve">
5 pour les randos et la nature</t>
        </r>
      </text>
    </comment>
    <comment ref="O117" authorId="0">
      <text>
        <r>
          <rPr>
            <b/>
            <sz val="9"/>
            <color indexed="81"/>
            <rFont val="Tahoma"/>
            <family val="2"/>
          </rPr>
          <t>GAILLARD, Matthieu:</t>
        </r>
        <r>
          <rPr>
            <sz val="9"/>
            <color indexed="81"/>
            <rFont val="Tahoma"/>
            <family val="2"/>
          </rPr>
          <t xml:space="preserve">
5 pour les randos et la nature</t>
        </r>
      </text>
    </comment>
    <comment ref="P117" authorId="0">
      <text>
        <r>
          <rPr>
            <b/>
            <sz val="9"/>
            <color indexed="81"/>
            <rFont val="Tahoma"/>
            <family val="2"/>
          </rPr>
          <t>GAILLARD, Matthieu:</t>
        </r>
        <r>
          <rPr>
            <sz val="9"/>
            <color indexed="81"/>
            <rFont val="Tahoma"/>
            <family val="2"/>
          </rPr>
          <t xml:space="preserve">
5 pour les randos et la nature</t>
        </r>
      </text>
    </comment>
    <comment ref="L118" authorId="0">
      <text>
        <r>
          <rPr>
            <b/>
            <sz val="9"/>
            <color indexed="81"/>
            <rFont val="Tahoma"/>
            <family val="2"/>
          </rPr>
          <t>GAILLARD, Matthieu:</t>
        </r>
        <r>
          <rPr>
            <sz val="9"/>
            <color indexed="81"/>
            <rFont val="Tahoma"/>
            <family val="2"/>
          </rPr>
          <t xml:space="preserve">
5 pour les randos et la nature</t>
        </r>
      </text>
    </comment>
    <comment ref="Q118" authorId="0">
      <text>
        <r>
          <rPr>
            <b/>
            <sz val="9"/>
            <color indexed="81"/>
            <rFont val="Tahoma"/>
            <family val="2"/>
          </rPr>
          <t>GAILLARD, Matthieu:</t>
        </r>
        <r>
          <rPr>
            <sz val="9"/>
            <color indexed="81"/>
            <rFont val="Tahoma"/>
            <family val="2"/>
          </rPr>
          <t xml:space="preserve">
5 pour les plages et le soleil</t>
        </r>
      </text>
    </comment>
    <comment ref="R118" authorId="0">
      <text>
        <r>
          <rPr>
            <b/>
            <sz val="9"/>
            <color indexed="81"/>
            <rFont val="Tahoma"/>
            <family val="2"/>
          </rPr>
          <t>GAILLARD, Matthieu:</t>
        </r>
        <r>
          <rPr>
            <sz val="9"/>
            <color indexed="81"/>
            <rFont val="Tahoma"/>
            <family val="2"/>
          </rPr>
          <t xml:space="preserve">
Déconseillé pour les plages et le soleil. </t>
        </r>
      </text>
    </comment>
    <comment ref="L119" authorId="0">
      <text>
        <r>
          <rPr>
            <b/>
            <sz val="9"/>
            <color indexed="81"/>
            <rFont val="Tahoma"/>
            <family val="2"/>
          </rPr>
          <t>GAILLARD, Matthieu:</t>
        </r>
        <r>
          <rPr>
            <sz val="9"/>
            <color indexed="81"/>
            <rFont val="Tahoma"/>
            <family val="2"/>
          </rPr>
          <t xml:space="preserve">
5 pour les randos et la nature</t>
        </r>
      </text>
    </comment>
    <comment ref="M119" authorId="0">
      <text>
        <r>
          <rPr>
            <b/>
            <sz val="9"/>
            <color indexed="81"/>
            <rFont val="Tahoma"/>
            <family val="2"/>
          </rPr>
          <t>GAILLARD, Matthieu:</t>
        </r>
        <r>
          <rPr>
            <sz val="9"/>
            <color indexed="81"/>
            <rFont val="Tahoma"/>
            <family val="2"/>
          </rPr>
          <t xml:space="preserve">
5 pour les randos et la nature</t>
        </r>
      </text>
    </comment>
    <comment ref="N119" authorId="0">
      <text>
        <r>
          <rPr>
            <b/>
            <sz val="9"/>
            <color indexed="81"/>
            <rFont val="Tahoma"/>
            <family val="2"/>
          </rPr>
          <t>GAILLARD, Matthieu:</t>
        </r>
        <r>
          <rPr>
            <sz val="9"/>
            <color indexed="81"/>
            <rFont val="Tahoma"/>
            <family val="2"/>
          </rPr>
          <t xml:space="preserve">
5 pour les randos et la nature</t>
        </r>
      </text>
    </comment>
    <comment ref="O119" authorId="0">
      <text>
        <r>
          <rPr>
            <b/>
            <sz val="9"/>
            <color indexed="81"/>
            <rFont val="Tahoma"/>
            <family val="2"/>
          </rPr>
          <t>GAILLARD, Matthieu:</t>
        </r>
        <r>
          <rPr>
            <sz val="9"/>
            <color indexed="81"/>
            <rFont val="Tahoma"/>
            <family val="2"/>
          </rPr>
          <t xml:space="preserve">
5 pour les randos et la nature</t>
        </r>
      </text>
    </comment>
    <comment ref="P119" authorId="0">
      <text>
        <r>
          <rPr>
            <b/>
            <sz val="9"/>
            <color indexed="81"/>
            <rFont val="Tahoma"/>
            <family val="2"/>
          </rPr>
          <t>GAILLARD, Matthieu:</t>
        </r>
        <r>
          <rPr>
            <sz val="9"/>
            <color indexed="81"/>
            <rFont val="Tahoma"/>
            <family val="2"/>
          </rPr>
          <t xml:space="preserve">
5 pour les randos et la nature</t>
        </r>
      </text>
    </comment>
    <comment ref="L120" authorId="0">
      <text>
        <r>
          <rPr>
            <b/>
            <sz val="9"/>
            <color indexed="81"/>
            <rFont val="Tahoma"/>
            <family val="2"/>
          </rPr>
          <t>GAILLARD, Matthieu:</t>
        </r>
        <r>
          <rPr>
            <sz val="9"/>
            <color indexed="81"/>
            <rFont val="Tahoma"/>
            <family val="2"/>
          </rPr>
          <t xml:space="preserve">
5 pour les randos et la nature</t>
        </r>
      </text>
    </comment>
    <comment ref="R120" authorId="0">
      <text>
        <r>
          <rPr>
            <b/>
            <sz val="9"/>
            <color indexed="81"/>
            <rFont val="Tahoma"/>
            <family val="2"/>
          </rPr>
          <t>GAILLARD, Matthieu:</t>
        </r>
        <r>
          <rPr>
            <sz val="9"/>
            <color indexed="81"/>
            <rFont val="Tahoma"/>
            <family val="2"/>
          </rPr>
          <t xml:space="preserve">
Déconseillé pour la nature. </t>
        </r>
      </text>
    </comment>
    <comment ref="L121" authorId="0">
      <text>
        <r>
          <rPr>
            <b/>
            <sz val="9"/>
            <color indexed="81"/>
            <rFont val="Tahoma"/>
            <family val="2"/>
          </rPr>
          <t>GAILLARD, Matthieu:</t>
        </r>
        <r>
          <rPr>
            <sz val="9"/>
            <color indexed="81"/>
            <rFont val="Tahoma"/>
            <family val="2"/>
          </rPr>
          <t xml:space="preserve">
5 pour les randos et la nature</t>
        </r>
      </text>
    </comment>
    <comment ref="M121" authorId="0">
      <text>
        <r>
          <rPr>
            <b/>
            <sz val="9"/>
            <color indexed="81"/>
            <rFont val="Tahoma"/>
            <family val="2"/>
          </rPr>
          <t>GAILLARD, Matthieu:</t>
        </r>
        <r>
          <rPr>
            <sz val="9"/>
            <color indexed="81"/>
            <rFont val="Tahoma"/>
            <family val="2"/>
          </rPr>
          <t xml:space="preserve">
5 pour les randos et la nature</t>
        </r>
      </text>
    </comment>
    <comment ref="N121" authorId="0">
      <text>
        <r>
          <rPr>
            <b/>
            <sz val="9"/>
            <color indexed="81"/>
            <rFont val="Tahoma"/>
            <family val="2"/>
          </rPr>
          <t>GAILLARD, Matthieu:</t>
        </r>
        <r>
          <rPr>
            <sz val="9"/>
            <color indexed="81"/>
            <rFont val="Tahoma"/>
            <family val="2"/>
          </rPr>
          <t xml:space="preserve">
5 pour les randos et la nature</t>
        </r>
      </text>
    </comment>
    <comment ref="O121" authorId="0">
      <text>
        <r>
          <rPr>
            <b/>
            <sz val="9"/>
            <color indexed="81"/>
            <rFont val="Tahoma"/>
            <family val="2"/>
          </rPr>
          <t>GAILLARD, Matthieu:</t>
        </r>
        <r>
          <rPr>
            <sz val="9"/>
            <color indexed="81"/>
            <rFont val="Tahoma"/>
            <family val="2"/>
          </rPr>
          <t xml:space="preserve">
5 pour les randos et la nature</t>
        </r>
      </text>
    </comment>
    <comment ref="P121" authorId="0">
      <text>
        <r>
          <rPr>
            <b/>
            <sz val="9"/>
            <color indexed="81"/>
            <rFont val="Tahoma"/>
            <family val="2"/>
          </rPr>
          <t>GAILLARD, Matthieu:</t>
        </r>
        <r>
          <rPr>
            <sz val="9"/>
            <color indexed="81"/>
            <rFont val="Tahoma"/>
            <family val="2"/>
          </rPr>
          <t xml:space="preserve">
5 pour les randos et la nature</t>
        </r>
      </text>
    </comment>
    <comment ref="K122" authorId="0">
      <text>
        <r>
          <rPr>
            <b/>
            <sz val="9"/>
            <color indexed="81"/>
            <rFont val="Tahoma"/>
            <family val="2"/>
          </rPr>
          <t>GAILLARD, Matthieu:</t>
        </r>
        <r>
          <rPr>
            <sz val="9"/>
            <color indexed="81"/>
            <rFont val="Tahoma"/>
            <family val="2"/>
          </rPr>
          <t xml:space="preserve">
5 pour les randos et la nature</t>
        </r>
      </text>
    </comment>
    <comment ref="L122" authorId="0">
      <text>
        <r>
          <rPr>
            <b/>
            <sz val="9"/>
            <color indexed="81"/>
            <rFont val="Tahoma"/>
            <family val="2"/>
          </rPr>
          <t>GAILLARD, Matthieu:</t>
        </r>
        <r>
          <rPr>
            <sz val="9"/>
            <color indexed="81"/>
            <rFont val="Tahoma"/>
            <family val="2"/>
          </rPr>
          <t xml:space="preserve">
5 pour les randos et la nature</t>
        </r>
      </text>
    </comment>
    <comment ref="M122" authorId="0">
      <text>
        <r>
          <rPr>
            <b/>
            <sz val="9"/>
            <color indexed="81"/>
            <rFont val="Tahoma"/>
            <family val="2"/>
          </rPr>
          <t>GAILLARD, Matthieu:</t>
        </r>
        <r>
          <rPr>
            <sz val="9"/>
            <color indexed="81"/>
            <rFont val="Tahoma"/>
            <family val="2"/>
          </rPr>
          <t xml:space="preserve">
Pour le soleil surtout la région de la mer Noire</t>
        </r>
      </text>
    </comment>
    <comment ref="P122" authorId="0">
      <text>
        <r>
          <rPr>
            <b/>
            <sz val="9"/>
            <color indexed="81"/>
            <rFont val="Tahoma"/>
            <family val="2"/>
          </rPr>
          <t>GAILLARD, Matthieu:</t>
        </r>
        <r>
          <rPr>
            <sz val="9"/>
            <color indexed="81"/>
            <rFont val="Tahoma"/>
            <family val="2"/>
          </rPr>
          <t xml:space="preserve">
5 pour les randos et la nature</t>
        </r>
      </text>
    </comment>
    <comment ref="R122" authorId="0">
      <text>
        <r>
          <rPr>
            <b/>
            <sz val="9"/>
            <color indexed="81"/>
            <rFont val="Tahoma"/>
            <family val="2"/>
          </rPr>
          <t>GAILLARD, Matthieu:</t>
        </r>
        <r>
          <rPr>
            <sz val="9"/>
            <color indexed="81"/>
            <rFont val="Tahoma"/>
            <family val="2"/>
          </rPr>
          <t xml:space="preserve">
Déconseillé pour la nature. </t>
        </r>
      </text>
    </comment>
    <comment ref="L123" authorId="0">
      <text>
        <r>
          <rPr>
            <b/>
            <sz val="9"/>
            <color indexed="81"/>
            <rFont val="Tahoma"/>
            <family val="2"/>
          </rPr>
          <t>GAILLARD, Matthieu:</t>
        </r>
        <r>
          <rPr>
            <sz val="9"/>
            <color indexed="81"/>
            <rFont val="Tahoma"/>
            <family val="2"/>
          </rPr>
          <t xml:space="preserve">
5 pour les randos et la nature</t>
        </r>
      </text>
    </comment>
    <comment ref="M123" authorId="0">
      <text>
        <r>
          <rPr>
            <b/>
            <sz val="9"/>
            <color indexed="81"/>
            <rFont val="Tahoma"/>
            <family val="2"/>
          </rPr>
          <t>GAILLARD, Matthieu:</t>
        </r>
        <r>
          <rPr>
            <sz val="9"/>
            <color indexed="81"/>
            <rFont val="Tahoma"/>
            <family val="2"/>
          </rPr>
          <t xml:space="preserve">
5 pour les randos et la nature</t>
        </r>
      </text>
    </comment>
    <comment ref="N123" authorId="0">
      <text>
        <r>
          <rPr>
            <b/>
            <sz val="9"/>
            <color indexed="81"/>
            <rFont val="Tahoma"/>
            <family val="2"/>
          </rPr>
          <t>GAILLARD, Matthieu:</t>
        </r>
        <r>
          <rPr>
            <sz val="9"/>
            <color indexed="81"/>
            <rFont val="Tahoma"/>
            <family val="2"/>
          </rPr>
          <t xml:space="preserve">
5 pour les randos et la nature</t>
        </r>
      </text>
    </comment>
    <comment ref="O123" authorId="0">
      <text>
        <r>
          <rPr>
            <b/>
            <sz val="9"/>
            <color indexed="81"/>
            <rFont val="Tahoma"/>
            <family val="2"/>
          </rPr>
          <t>GAILLARD, Matthieu:</t>
        </r>
        <r>
          <rPr>
            <sz val="9"/>
            <color indexed="81"/>
            <rFont val="Tahoma"/>
            <family val="2"/>
          </rPr>
          <t xml:space="preserve">
5 pour les randos et la nature</t>
        </r>
      </text>
    </comment>
    <comment ref="P123" authorId="0">
      <text>
        <r>
          <rPr>
            <b/>
            <sz val="9"/>
            <color indexed="81"/>
            <rFont val="Tahoma"/>
            <family val="2"/>
          </rPr>
          <t>GAILLARD, Matthieu:</t>
        </r>
        <r>
          <rPr>
            <sz val="9"/>
            <color indexed="81"/>
            <rFont val="Tahoma"/>
            <family val="2"/>
          </rPr>
          <t xml:space="preserve">
5 pour les randos et la nature</t>
        </r>
      </text>
    </comment>
    <comment ref="L124" authorId="0">
      <text>
        <r>
          <rPr>
            <b/>
            <sz val="9"/>
            <color indexed="81"/>
            <rFont val="Tahoma"/>
            <family val="2"/>
          </rPr>
          <t>GAILLARD, Matthieu:</t>
        </r>
        <r>
          <rPr>
            <sz val="9"/>
            <color indexed="81"/>
            <rFont val="Tahoma"/>
            <family val="2"/>
          </rPr>
          <t xml:space="preserve">
5 pour les randos et la nature</t>
        </r>
      </text>
    </comment>
    <comment ref="M124" authorId="0">
      <text>
        <r>
          <rPr>
            <b/>
            <sz val="9"/>
            <color indexed="81"/>
            <rFont val="Tahoma"/>
            <family val="2"/>
          </rPr>
          <t>GAILLARD, Matthieu:</t>
        </r>
        <r>
          <rPr>
            <sz val="9"/>
            <color indexed="81"/>
            <rFont val="Tahoma"/>
            <family val="2"/>
          </rPr>
          <t xml:space="preserve">
5 pour les randos et la nature</t>
        </r>
      </text>
    </comment>
    <comment ref="N124" authorId="0">
      <text>
        <r>
          <rPr>
            <b/>
            <sz val="9"/>
            <color indexed="81"/>
            <rFont val="Tahoma"/>
            <family val="2"/>
          </rPr>
          <t>GAILLARD, Matthieu:</t>
        </r>
        <r>
          <rPr>
            <sz val="9"/>
            <color indexed="81"/>
            <rFont val="Tahoma"/>
            <family val="2"/>
          </rPr>
          <t xml:space="preserve">
5 pour les randos et la nature</t>
        </r>
      </text>
    </comment>
    <comment ref="O124" authorId="0">
      <text>
        <r>
          <rPr>
            <b/>
            <sz val="9"/>
            <color indexed="81"/>
            <rFont val="Tahoma"/>
            <family val="2"/>
          </rPr>
          <t>GAILLARD, Matthieu:</t>
        </r>
        <r>
          <rPr>
            <sz val="9"/>
            <color indexed="81"/>
            <rFont val="Tahoma"/>
            <family val="2"/>
          </rPr>
          <t xml:space="preserve">
5 pour les randos et la nature</t>
        </r>
      </text>
    </comment>
    <comment ref="P124" authorId="0">
      <text>
        <r>
          <rPr>
            <b/>
            <sz val="9"/>
            <color indexed="81"/>
            <rFont val="Tahoma"/>
            <family val="2"/>
          </rPr>
          <t>GAILLARD, Matthieu:</t>
        </r>
        <r>
          <rPr>
            <sz val="9"/>
            <color indexed="81"/>
            <rFont val="Tahoma"/>
            <family val="2"/>
          </rPr>
          <t xml:space="preserve">
5 pour les randos et la nature</t>
        </r>
      </text>
    </comment>
    <comment ref="N125" authorId="0">
      <text>
        <r>
          <rPr>
            <b/>
            <sz val="9"/>
            <color indexed="81"/>
            <rFont val="Tahoma"/>
            <family val="2"/>
          </rPr>
          <t>GAILLARD, Matthieu:</t>
        </r>
        <r>
          <rPr>
            <sz val="9"/>
            <color indexed="81"/>
            <rFont val="Tahoma"/>
            <family val="2"/>
          </rPr>
          <t xml:space="preserve">
5 pour les randos et la nature</t>
        </r>
      </text>
    </comment>
    <comment ref="O125" authorId="0">
      <text>
        <r>
          <rPr>
            <b/>
            <sz val="9"/>
            <color indexed="81"/>
            <rFont val="Tahoma"/>
            <family val="2"/>
          </rPr>
          <t>GAILLARD, Matthieu:</t>
        </r>
        <r>
          <rPr>
            <sz val="9"/>
            <color indexed="81"/>
            <rFont val="Tahoma"/>
            <family val="2"/>
          </rPr>
          <t xml:space="preserve">
5 pour les randos et la nature</t>
        </r>
      </text>
    </comment>
    <comment ref="P125" authorId="0">
      <text>
        <r>
          <rPr>
            <b/>
            <sz val="9"/>
            <color indexed="81"/>
            <rFont val="Tahoma"/>
            <family val="2"/>
          </rPr>
          <t>GAILLARD, Matthieu:</t>
        </r>
        <r>
          <rPr>
            <sz val="9"/>
            <color indexed="81"/>
            <rFont val="Tahoma"/>
            <family val="2"/>
          </rPr>
          <t xml:space="preserve">
5 pour les randos et la nature</t>
        </r>
      </text>
    </comment>
    <comment ref="L126" authorId="0">
      <text>
        <r>
          <rPr>
            <b/>
            <sz val="9"/>
            <color indexed="81"/>
            <rFont val="Tahoma"/>
            <family val="2"/>
          </rPr>
          <t>GAILLARD, Matthieu:</t>
        </r>
        <r>
          <rPr>
            <sz val="9"/>
            <color indexed="81"/>
            <rFont val="Tahoma"/>
            <family val="2"/>
          </rPr>
          <t xml:space="preserve">
5 pour les randos et la nature</t>
        </r>
      </text>
    </comment>
    <comment ref="M126" authorId="0">
      <text>
        <r>
          <rPr>
            <b/>
            <sz val="9"/>
            <color indexed="81"/>
            <rFont val="Tahoma"/>
            <family val="2"/>
          </rPr>
          <t>GAILLARD, Matthieu:</t>
        </r>
        <r>
          <rPr>
            <sz val="9"/>
            <color indexed="81"/>
            <rFont val="Tahoma"/>
            <family val="2"/>
          </rPr>
          <t xml:space="preserve">
5 pour les randos et la nature</t>
        </r>
      </text>
    </comment>
    <comment ref="N126" authorId="0">
      <text>
        <r>
          <rPr>
            <b/>
            <sz val="9"/>
            <color indexed="81"/>
            <rFont val="Tahoma"/>
            <family val="2"/>
          </rPr>
          <t>GAILLARD, Matthieu:</t>
        </r>
        <r>
          <rPr>
            <sz val="9"/>
            <color indexed="81"/>
            <rFont val="Tahoma"/>
            <family val="2"/>
          </rPr>
          <t xml:space="preserve">
5 pour les randos et la nature</t>
        </r>
      </text>
    </comment>
    <comment ref="O126" authorId="0">
      <text>
        <r>
          <rPr>
            <b/>
            <sz val="9"/>
            <color indexed="81"/>
            <rFont val="Tahoma"/>
            <family val="2"/>
          </rPr>
          <t>GAILLARD, Matthieu:</t>
        </r>
        <r>
          <rPr>
            <sz val="9"/>
            <color indexed="81"/>
            <rFont val="Tahoma"/>
            <family val="2"/>
          </rPr>
          <t xml:space="preserve">
5 pour les randos et la nature</t>
        </r>
      </text>
    </comment>
    <comment ref="Q126" authorId="0">
      <text>
        <r>
          <rPr>
            <b/>
            <sz val="9"/>
            <color indexed="81"/>
            <rFont val="Tahoma"/>
            <family val="2"/>
          </rPr>
          <t>GAILLARD, Matthieu:</t>
        </r>
        <r>
          <rPr>
            <sz val="9"/>
            <color indexed="81"/>
            <rFont val="Tahoma"/>
            <family val="2"/>
          </rPr>
          <t xml:space="preserve">
5 pour les randos et la nature</t>
        </r>
      </text>
    </comment>
    <comment ref="H127" authorId="0">
      <text>
        <r>
          <rPr>
            <b/>
            <sz val="9"/>
            <color indexed="81"/>
            <rFont val="Tahoma"/>
            <family val="2"/>
          </rPr>
          <t>GAILLARD, Matthieu:</t>
        </r>
        <r>
          <rPr>
            <sz val="9"/>
            <color indexed="81"/>
            <rFont val="Tahoma"/>
            <family val="2"/>
          </rPr>
          <t xml:space="preserve">
5 pour les randonnées &amp; nature</t>
        </r>
      </text>
    </comment>
    <comment ref="I127" authorId="0">
      <text>
        <r>
          <rPr>
            <b/>
            <sz val="9"/>
            <color indexed="81"/>
            <rFont val="Tahoma"/>
            <family val="2"/>
          </rPr>
          <t>GAILLARD, Matthieu:</t>
        </r>
        <r>
          <rPr>
            <sz val="9"/>
            <color indexed="81"/>
            <rFont val="Tahoma"/>
            <family val="2"/>
          </rPr>
          <t xml:space="preserve">
5 pour les randos et la nature</t>
        </r>
      </text>
    </comment>
    <comment ref="L127" authorId="0">
      <text>
        <r>
          <rPr>
            <b/>
            <sz val="9"/>
            <color indexed="81"/>
            <rFont val="Tahoma"/>
            <family val="2"/>
          </rPr>
          <t>GAILLARD, Matthieu:</t>
        </r>
        <r>
          <rPr>
            <sz val="9"/>
            <color indexed="81"/>
            <rFont val="Tahoma"/>
            <family val="2"/>
          </rPr>
          <t xml:space="preserve">
5 pour les plages</t>
        </r>
      </text>
    </comment>
    <comment ref="M127" authorId="0">
      <text>
        <r>
          <rPr>
            <b/>
            <sz val="9"/>
            <color indexed="81"/>
            <rFont val="Tahoma"/>
            <family val="2"/>
          </rPr>
          <t>GAILLARD, Matthieu:</t>
        </r>
        <r>
          <rPr>
            <sz val="9"/>
            <color indexed="81"/>
            <rFont val="Tahoma"/>
            <family val="2"/>
          </rPr>
          <t xml:space="preserve">
5 pour les plages</t>
        </r>
      </text>
    </comment>
    <comment ref="O127" authorId="0">
      <text>
        <r>
          <rPr>
            <b/>
            <sz val="9"/>
            <color indexed="81"/>
            <rFont val="Tahoma"/>
            <family val="2"/>
          </rPr>
          <t>GAILLARD, Matthieu:</t>
        </r>
        <r>
          <rPr>
            <sz val="9"/>
            <color indexed="81"/>
            <rFont val="Tahoma"/>
            <family val="2"/>
          </rPr>
          <t xml:space="preserve">
Conseillé pour les plages, et déconseillé pour la nature et les randonnées</t>
        </r>
      </text>
    </comment>
    <comment ref="P127" authorId="0">
      <text>
        <r>
          <rPr>
            <b/>
            <sz val="9"/>
            <color indexed="81"/>
            <rFont val="Tahoma"/>
            <family val="2"/>
          </rPr>
          <t>GAILLARD, Matthieu:</t>
        </r>
        <r>
          <rPr>
            <sz val="9"/>
            <color indexed="81"/>
            <rFont val="Tahoma"/>
            <family val="2"/>
          </rPr>
          <t xml:space="preserve">
5 pour les plages et le soleil</t>
        </r>
      </text>
    </comment>
    <comment ref="R127" authorId="0">
      <text>
        <r>
          <rPr>
            <b/>
            <sz val="9"/>
            <color indexed="81"/>
            <rFont val="Tahoma"/>
            <family val="2"/>
          </rPr>
          <t>GAILLARD, Matthieu:</t>
        </r>
        <r>
          <rPr>
            <sz val="9"/>
            <color indexed="81"/>
            <rFont val="Tahoma"/>
            <family val="2"/>
          </rPr>
          <t xml:space="preserve">
5 pour les randos et la nature</t>
        </r>
      </text>
    </comment>
    <comment ref="S127" authorId="0">
      <text>
        <r>
          <rPr>
            <b/>
            <sz val="9"/>
            <color indexed="81"/>
            <rFont val="Tahoma"/>
            <family val="2"/>
          </rPr>
          <t>GAILLARD, Matthieu:</t>
        </r>
        <r>
          <rPr>
            <sz val="9"/>
            <color indexed="81"/>
            <rFont val="Tahoma"/>
            <family val="2"/>
          </rPr>
          <t xml:space="preserve">
5 pour les randos et la nature - Déconseillé pour les plages et le soleil. </t>
        </r>
      </text>
    </comment>
    <comment ref="H128" authorId="0">
      <text>
        <r>
          <rPr>
            <b/>
            <sz val="9"/>
            <color indexed="81"/>
            <rFont val="Tahoma"/>
            <family val="2"/>
          </rPr>
          <t>GAILLARD, Matthieu:</t>
        </r>
        <r>
          <rPr>
            <sz val="9"/>
            <color indexed="81"/>
            <rFont val="Tahoma"/>
            <family val="2"/>
          </rPr>
          <t xml:space="preserve">
5 pour les randonnées &amp; nature</t>
        </r>
      </text>
    </comment>
    <comment ref="J128" authorId="0">
      <text>
        <r>
          <rPr>
            <b/>
            <sz val="9"/>
            <color indexed="81"/>
            <rFont val="Tahoma"/>
            <family val="2"/>
          </rPr>
          <t>GAILLARD, Matthieu:</t>
        </r>
        <r>
          <rPr>
            <sz val="9"/>
            <color indexed="81"/>
            <rFont val="Tahoma"/>
            <family val="2"/>
          </rPr>
          <t xml:space="preserve">
Soleil autour de la mer rouge</t>
        </r>
      </text>
    </comment>
    <comment ref="O128" authorId="0">
      <text>
        <r>
          <rPr>
            <b/>
            <sz val="9"/>
            <color indexed="81"/>
            <rFont val="Tahoma"/>
            <family val="2"/>
          </rPr>
          <t>GAILLARD, Matthieu:</t>
        </r>
        <r>
          <rPr>
            <sz val="9"/>
            <color indexed="81"/>
            <rFont val="Tahoma"/>
            <family val="2"/>
          </rPr>
          <t xml:space="preserve">
Conseillé pour les plages, et déconseillé pour la nature et les randonnées</t>
        </r>
      </text>
    </comment>
    <comment ref="S128" authorId="0">
      <text>
        <r>
          <rPr>
            <b/>
            <sz val="9"/>
            <color indexed="81"/>
            <rFont val="Tahoma"/>
            <family val="2"/>
          </rPr>
          <t>GAILLARD, Matthieu:</t>
        </r>
        <r>
          <rPr>
            <sz val="9"/>
            <color indexed="81"/>
            <rFont val="Tahoma"/>
            <family val="2"/>
          </rPr>
          <t xml:space="preserve">
5 pour les randos et la nature</t>
        </r>
      </text>
    </comment>
    <comment ref="H129" authorId="0">
      <text>
        <r>
          <rPr>
            <b/>
            <sz val="9"/>
            <color indexed="81"/>
            <rFont val="Tahoma"/>
            <family val="2"/>
          </rPr>
          <t>GAILLARD, Matthieu:</t>
        </r>
        <r>
          <rPr>
            <sz val="9"/>
            <color indexed="81"/>
            <rFont val="Tahoma"/>
            <family val="2"/>
          </rPr>
          <t xml:space="preserve">
5 pour les randonnées &amp; nature</t>
        </r>
      </text>
    </comment>
    <comment ref="I129" authorId="0">
      <text>
        <r>
          <rPr>
            <b/>
            <sz val="9"/>
            <color indexed="81"/>
            <rFont val="Tahoma"/>
            <family val="2"/>
          </rPr>
          <t>GAILLARD, Matthieu:</t>
        </r>
        <r>
          <rPr>
            <sz val="9"/>
            <color indexed="81"/>
            <rFont val="Tahoma"/>
            <family val="2"/>
          </rPr>
          <t xml:space="preserve">
5 pour les randos et la nature</t>
        </r>
      </text>
    </comment>
    <comment ref="K129" authorId="0">
      <text>
        <r>
          <rPr>
            <b/>
            <sz val="9"/>
            <color indexed="81"/>
            <rFont val="Tahoma"/>
            <family val="2"/>
          </rPr>
          <t>GAILLARD, Matthieu:</t>
        </r>
        <r>
          <rPr>
            <sz val="9"/>
            <color indexed="81"/>
            <rFont val="Tahoma"/>
            <family val="2"/>
          </rPr>
          <t xml:space="preserve">
5 pour les randos et la nature</t>
        </r>
      </text>
    </comment>
    <comment ref="L129" authorId="0">
      <text>
        <r>
          <rPr>
            <b/>
            <sz val="9"/>
            <color indexed="81"/>
            <rFont val="Tahoma"/>
            <family val="2"/>
          </rPr>
          <t>GAILLARD, Matthieu:</t>
        </r>
        <r>
          <rPr>
            <sz val="9"/>
            <color indexed="81"/>
            <rFont val="Tahoma"/>
            <family val="2"/>
          </rPr>
          <t xml:space="preserve">
5 pour les randos et la nature</t>
        </r>
      </text>
    </comment>
    <comment ref="M129" authorId="0">
      <text>
        <r>
          <rPr>
            <b/>
            <sz val="9"/>
            <color indexed="81"/>
            <rFont val="Tahoma"/>
            <family val="2"/>
          </rPr>
          <t>GAILLARD, Matthieu:</t>
        </r>
        <r>
          <rPr>
            <sz val="9"/>
            <color indexed="81"/>
            <rFont val="Tahoma"/>
            <family val="2"/>
          </rPr>
          <t xml:space="preserve">
5 pour les randos et la nature</t>
        </r>
      </text>
    </comment>
    <comment ref="N129" authorId="0">
      <text>
        <r>
          <rPr>
            <b/>
            <sz val="9"/>
            <color indexed="81"/>
            <rFont val="Tahoma"/>
            <family val="2"/>
          </rPr>
          <t>GAILLARD, Matthieu:</t>
        </r>
        <r>
          <rPr>
            <sz val="9"/>
            <color indexed="81"/>
            <rFont val="Tahoma"/>
            <family val="2"/>
          </rPr>
          <t xml:space="preserve">
Déconseillé pour la randonnée et la nature</t>
        </r>
      </text>
    </comment>
    <comment ref="P129" authorId="0">
      <text>
        <r>
          <rPr>
            <b/>
            <sz val="9"/>
            <color indexed="81"/>
            <rFont val="Tahoma"/>
            <family val="2"/>
          </rPr>
          <t>GAILLARD, Matthieu:</t>
        </r>
        <r>
          <rPr>
            <sz val="9"/>
            <color indexed="81"/>
            <rFont val="Tahoma"/>
            <family val="2"/>
          </rPr>
          <t xml:space="preserve">
5 pour les randos et la nature</t>
        </r>
      </text>
    </comment>
    <comment ref="Q129" authorId="0">
      <text>
        <r>
          <rPr>
            <b/>
            <sz val="9"/>
            <color indexed="81"/>
            <rFont val="Tahoma"/>
            <family val="2"/>
          </rPr>
          <t>GAILLARD, Matthieu:</t>
        </r>
        <r>
          <rPr>
            <sz val="9"/>
            <color indexed="81"/>
            <rFont val="Tahoma"/>
            <family val="2"/>
          </rPr>
          <t xml:space="preserve">
5 pour les randos et la nature</t>
        </r>
      </text>
    </comment>
    <comment ref="O130" authorId="0">
      <text>
        <r>
          <rPr>
            <b/>
            <sz val="9"/>
            <color indexed="81"/>
            <rFont val="Tahoma"/>
            <family val="2"/>
          </rPr>
          <t>GAILLARD, Matthieu:</t>
        </r>
        <r>
          <rPr>
            <sz val="9"/>
            <color indexed="81"/>
            <rFont val="Tahoma"/>
            <family val="2"/>
          </rPr>
          <t xml:space="preserve">
Conseillé pour les plages, et déconseillé pour la nature et les randonnées</t>
        </r>
      </text>
    </comment>
    <comment ref="R130" authorId="0">
      <text>
        <r>
          <rPr>
            <b/>
            <sz val="9"/>
            <color indexed="81"/>
            <rFont val="Tahoma"/>
            <family val="2"/>
          </rPr>
          <t>GAILLARD, Matthieu:</t>
        </r>
        <r>
          <rPr>
            <sz val="9"/>
            <color indexed="81"/>
            <rFont val="Tahoma"/>
            <family val="2"/>
          </rPr>
          <t xml:space="preserve">
5 pour les randos et la nature</t>
        </r>
      </text>
    </comment>
    <comment ref="H131" authorId="0">
      <text>
        <r>
          <rPr>
            <b/>
            <sz val="9"/>
            <color indexed="81"/>
            <rFont val="Tahoma"/>
            <family val="2"/>
          </rPr>
          <t>GAILLARD, Matthieu:</t>
        </r>
        <r>
          <rPr>
            <sz val="9"/>
            <color indexed="81"/>
            <rFont val="Tahoma"/>
            <family val="2"/>
          </rPr>
          <t xml:space="preserve">
5 pour la plage et le soleil</t>
        </r>
      </text>
    </comment>
    <comment ref="I131" authorId="0">
      <text>
        <r>
          <rPr>
            <b/>
            <sz val="9"/>
            <color indexed="81"/>
            <rFont val="Tahoma"/>
            <family val="2"/>
          </rPr>
          <t>GAILLARD, Matthieu:</t>
        </r>
        <r>
          <rPr>
            <sz val="9"/>
            <color indexed="81"/>
            <rFont val="Tahoma"/>
            <family val="2"/>
          </rPr>
          <t xml:space="preserve">
5 pour la plage et le soleil</t>
        </r>
      </text>
    </comment>
    <comment ref="S131" authorId="0">
      <text>
        <r>
          <rPr>
            <b/>
            <sz val="9"/>
            <color indexed="81"/>
            <rFont val="Tahoma"/>
            <family val="2"/>
          </rPr>
          <t>GAILLARD, Matthieu:</t>
        </r>
        <r>
          <rPr>
            <sz val="9"/>
            <color indexed="81"/>
            <rFont val="Tahoma"/>
            <family val="2"/>
          </rPr>
          <t xml:space="preserve">
5 pour les randos et la nature</t>
        </r>
      </text>
    </comment>
    <comment ref="K132" authorId="0">
      <text>
        <r>
          <rPr>
            <b/>
            <sz val="9"/>
            <color indexed="81"/>
            <rFont val="Tahoma"/>
            <family val="2"/>
          </rPr>
          <t>GAILLARD, Matthieu:</t>
        </r>
        <r>
          <rPr>
            <sz val="9"/>
            <color indexed="81"/>
            <rFont val="Tahoma"/>
            <family val="2"/>
          </rPr>
          <t xml:space="preserve">
5 pour les randos et la nature</t>
        </r>
      </text>
    </comment>
    <comment ref="L132" authorId="0">
      <text>
        <r>
          <rPr>
            <b/>
            <sz val="9"/>
            <color indexed="81"/>
            <rFont val="Tahoma"/>
            <family val="2"/>
          </rPr>
          <t>GAILLARD, Matthieu:</t>
        </r>
        <r>
          <rPr>
            <sz val="9"/>
            <color indexed="81"/>
            <rFont val="Tahoma"/>
            <family val="2"/>
          </rPr>
          <t xml:space="preserve">
5 pour les randos et la nature</t>
        </r>
      </text>
    </comment>
    <comment ref="N132" authorId="0">
      <text>
        <r>
          <rPr>
            <b/>
            <sz val="9"/>
            <color indexed="81"/>
            <rFont val="Tahoma"/>
            <family val="2"/>
          </rPr>
          <t>GAILLARD, Matthieu:</t>
        </r>
        <r>
          <rPr>
            <sz val="9"/>
            <color indexed="81"/>
            <rFont val="Tahoma"/>
            <family val="2"/>
          </rPr>
          <t xml:space="preserve">
Déconseillé pour la randonnée et la nature</t>
        </r>
      </text>
    </comment>
    <comment ref="O132" authorId="0">
      <text>
        <r>
          <rPr>
            <b/>
            <sz val="9"/>
            <color indexed="81"/>
            <rFont val="Tahoma"/>
            <family val="2"/>
          </rPr>
          <t>GAILLARD, Matthieu:</t>
        </r>
        <r>
          <rPr>
            <sz val="9"/>
            <color indexed="81"/>
            <rFont val="Tahoma"/>
            <family val="2"/>
          </rPr>
          <t xml:space="preserve">
Déconseillé pour la randonnée et la nature</t>
        </r>
      </text>
    </comment>
    <comment ref="P132" authorId="0">
      <text>
        <r>
          <rPr>
            <b/>
            <sz val="9"/>
            <color indexed="81"/>
            <rFont val="Tahoma"/>
            <family val="2"/>
          </rPr>
          <t>GAILLARD, Matthieu:</t>
        </r>
        <r>
          <rPr>
            <sz val="9"/>
            <color indexed="81"/>
            <rFont val="Tahoma"/>
            <family val="2"/>
          </rPr>
          <t xml:space="preserve">
Déconseillé pour la randonnée et la nature</t>
        </r>
      </text>
    </comment>
    <comment ref="Q132" authorId="0">
      <text>
        <r>
          <rPr>
            <b/>
            <sz val="9"/>
            <color indexed="81"/>
            <rFont val="Tahoma"/>
            <family val="2"/>
          </rPr>
          <t>GAILLARD, Matthieu:</t>
        </r>
        <r>
          <rPr>
            <sz val="9"/>
            <color indexed="81"/>
            <rFont val="Tahoma"/>
            <family val="2"/>
          </rPr>
          <t xml:space="preserve">
5 pour les randos et la nature</t>
        </r>
      </text>
    </comment>
    <comment ref="L133" authorId="0">
      <text>
        <r>
          <rPr>
            <b/>
            <sz val="9"/>
            <color indexed="81"/>
            <rFont val="Tahoma"/>
            <family val="2"/>
          </rPr>
          <t>GAILLARD, Matthieu:</t>
        </r>
        <r>
          <rPr>
            <sz val="9"/>
            <color indexed="81"/>
            <rFont val="Tahoma"/>
            <family val="2"/>
          </rPr>
          <t xml:space="preserve">
Pour le soleil et plages, surtout au Sud. </t>
        </r>
      </text>
    </comment>
    <comment ref="M133" authorId="0">
      <text>
        <r>
          <rPr>
            <b/>
            <sz val="9"/>
            <color indexed="81"/>
            <rFont val="Tahoma"/>
            <family val="2"/>
          </rPr>
          <t>GAILLARD, Matthieu:</t>
        </r>
        <r>
          <rPr>
            <sz val="9"/>
            <color indexed="81"/>
            <rFont val="Tahoma"/>
            <family val="2"/>
          </rPr>
          <t xml:space="preserve">
5 pour les plages et le soleil</t>
        </r>
      </text>
    </comment>
    <comment ref="N133" authorId="0">
      <text>
        <r>
          <rPr>
            <b/>
            <sz val="9"/>
            <color indexed="81"/>
            <rFont val="Tahoma"/>
            <family val="2"/>
          </rPr>
          <t>GAILLARD, Matthieu:</t>
        </r>
        <r>
          <rPr>
            <sz val="9"/>
            <color indexed="81"/>
            <rFont val="Tahoma"/>
            <family val="2"/>
          </rPr>
          <t xml:space="preserve">
5 pour les plages et le soleil</t>
        </r>
      </text>
    </comment>
    <comment ref="O133" authorId="0">
      <text>
        <r>
          <rPr>
            <b/>
            <sz val="9"/>
            <color indexed="81"/>
            <rFont val="Tahoma"/>
            <family val="2"/>
          </rPr>
          <t>GAILLARD, Matthieu:</t>
        </r>
        <r>
          <rPr>
            <sz val="9"/>
            <color indexed="81"/>
            <rFont val="Tahoma"/>
            <family val="2"/>
          </rPr>
          <t xml:space="preserve">
5 pour les plages et le soleil</t>
        </r>
      </text>
    </comment>
    <comment ref="Q133" authorId="0">
      <text>
        <r>
          <rPr>
            <b/>
            <sz val="9"/>
            <color indexed="81"/>
            <rFont val="Tahoma"/>
            <family val="2"/>
          </rPr>
          <t>GAILLARD, Matthieu:</t>
        </r>
        <r>
          <rPr>
            <sz val="9"/>
            <color indexed="81"/>
            <rFont val="Tahoma"/>
            <family val="2"/>
          </rPr>
          <t xml:space="preserve">
5 pour les plages et le soleil</t>
        </r>
      </text>
    </comment>
    <comment ref="S133" authorId="0">
      <text>
        <r>
          <rPr>
            <b/>
            <sz val="9"/>
            <color indexed="81"/>
            <rFont val="Tahoma"/>
            <family val="2"/>
          </rPr>
          <t>GAILLARD, Matthieu:</t>
        </r>
        <r>
          <rPr>
            <sz val="9"/>
            <color indexed="81"/>
            <rFont val="Tahoma"/>
            <family val="2"/>
          </rPr>
          <t xml:space="preserve">
Déconseillé pour la nature. </t>
        </r>
      </text>
    </comment>
    <comment ref="H134" authorId="0">
      <text>
        <r>
          <rPr>
            <b/>
            <sz val="9"/>
            <color indexed="81"/>
            <rFont val="Tahoma"/>
            <family val="2"/>
          </rPr>
          <t>GAILLARD, Matthieu:</t>
        </r>
        <r>
          <rPr>
            <sz val="9"/>
            <color indexed="81"/>
            <rFont val="Tahoma"/>
            <family val="2"/>
          </rPr>
          <t xml:space="preserve">
5 pour la plage et le soleil</t>
        </r>
      </text>
    </comment>
    <comment ref="I134" authorId="0">
      <text>
        <r>
          <rPr>
            <b/>
            <sz val="9"/>
            <color indexed="81"/>
            <rFont val="Tahoma"/>
            <family val="2"/>
          </rPr>
          <t>GAILLARD, Matthieu:</t>
        </r>
        <r>
          <rPr>
            <sz val="9"/>
            <color indexed="81"/>
            <rFont val="Tahoma"/>
            <family val="2"/>
          </rPr>
          <t xml:space="preserve">
5 pour la plage et le soleil</t>
        </r>
      </text>
    </comment>
    <comment ref="J134" authorId="0">
      <text>
        <r>
          <rPr>
            <b/>
            <sz val="9"/>
            <color indexed="81"/>
            <rFont val="Tahoma"/>
            <family val="2"/>
          </rPr>
          <t>GAILLARD, Matthieu:</t>
        </r>
        <r>
          <rPr>
            <sz val="9"/>
            <color indexed="81"/>
            <rFont val="Tahoma"/>
            <family val="2"/>
          </rPr>
          <t xml:space="preserve">
5 pour les plages</t>
        </r>
      </text>
    </comment>
    <comment ref="Q134" authorId="0">
      <text>
        <r>
          <rPr>
            <b/>
            <sz val="9"/>
            <color indexed="81"/>
            <rFont val="Tahoma"/>
            <family val="2"/>
          </rPr>
          <t>GAILLARD, Matthieu:</t>
        </r>
        <r>
          <rPr>
            <sz val="9"/>
            <color indexed="81"/>
            <rFont val="Tahoma"/>
            <family val="2"/>
          </rPr>
          <t xml:space="preserve">
Déconseillé pour les plages et le soleilL </t>
        </r>
      </text>
    </comment>
    <comment ref="R134" authorId="0">
      <text>
        <r>
          <rPr>
            <b/>
            <sz val="9"/>
            <color indexed="81"/>
            <rFont val="Tahoma"/>
            <family val="2"/>
          </rPr>
          <t>GAILLARD, Matthieu:</t>
        </r>
        <r>
          <rPr>
            <sz val="9"/>
            <color indexed="81"/>
            <rFont val="Tahoma"/>
            <family val="2"/>
          </rPr>
          <t xml:space="preserve">
5 pour les plages et le soleil</t>
        </r>
      </text>
    </comment>
    <comment ref="H135" authorId="0">
      <text>
        <r>
          <rPr>
            <b/>
            <sz val="9"/>
            <color indexed="81"/>
            <rFont val="Tahoma"/>
            <family val="2"/>
          </rPr>
          <t>GAILLARD, Matthieu:</t>
        </r>
        <r>
          <rPr>
            <sz val="9"/>
            <color indexed="81"/>
            <rFont val="Tahoma"/>
            <family val="2"/>
          </rPr>
          <t xml:space="preserve">
Conseillé pour les plages et la nature au Sud. </t>
        </r>
      </text>
    </comment>
    <comment ref="I135" authorId="0">
      <text>
        <r>
          <rPr>
            <b/>
            <sz val="9"/>
            <color indexed="81"/>
            <rFont val="Tahoma"/>
            <family val="2"/>
          </rPr>
          <t>GAILLARD, Matthieu:</t>
        </r>
        <r>
          <rPr>
            <sz val="9"/>
            <color indexed="81"/>
            <rFont val="Tahoma"/>
            <family val="2"/>
          </rPr>
          <t xml:space="preserve">
Méridionale pour le soleil et la plage - Sud pour les randonnées et la nature - Déconseillée pour randos, nature et plages au Centre et au Nord</t>
        </r>
      </text>
    </comment>
    <comment ref="J135" authorId="0">
      <text>
        <r>
          <rPr>
            <b/>
            <sz val="9"/>
            <color indexed="81"/>
            <rFont val="Tahoma"/>
            <family val="2"/>
          </rPr>
          <t>GAILLARD, Matthieu:</t>
        </r>
        <r>
          <rPr>
            <sz val="9"/>
            <color indexed="81"/>
            <rFont val="Tahoma"/>
            <family val="2"/>
          </rPr>
          <t xml:space="preserve">
Ouest conseillé pour les plages et le soleil. Sud pour la nature et la rando. Déconseillé pour les randos dans le Nord. </t>
        </r>
      </text>
    </comment>
    <comment ref="L135" authorId="0">
      <text>
        <r>
          <rPr>
            <b/>
            <sz val="9"/>
            <color indexed="81"/>
            <rFont val="Tahoma"/>
            <family val="2"/>
          </rPr>
          <t>GAILLARD, Matthieu:</t>
        </r>
        <r>
          <rPr>
            <sz val="9"/>
            <color indexed="81"/>
            <rFont val="Tahoma"/>
            <family val="2"/>
          </rPr>
          <t xml:space="preserve">
Pour les plages et le Soleil surtout le Nord. </t>
        </r>
      </text>
    </comment>
    <comment ref="M135" authorId="0">
      <text>
        <r>
          <rPr>
            <b/>
            <sz val="9"/>
            <color indexed="81"/>
            <rFont val="Tahoma"/>
            <family val="2"/>
          </rPr>
          <t>GAILLARD, Matthieu:</t>
        </r>
        <r>
          <rPr>
            <sz val="9"/>
            <color indexed="81"/>
            <rFont val="Tahoma"/>
            <family val="2"/>
          </rPr>
          <t xml:space="preserve">
Pour les plages, le Nord. Pour la nature, le désert. </t>
        </r>
      </text>
    </comment>
    <comment ref="N135"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O135"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P135"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Q135" authorId="0">
      <text>
        <r>
          <rPr>
            <b/>
            <sz val="9"/>
            <color indexed="81"/>
            <rFont val="Tahoma"/>
            <family val="2"/>
          </rPr>
          <t>GAILLARD, Matthieu:</t>
        </r>
        <r>
          <rPr>
            <sz val="9"/>
            <color indexed="81"/>
            <rFont val="Tahoma"/>
            <family val="2"/>
          </rPr>
          <t xml:space="preserve">
En particulier, plages du Nord. </t>
        </r>
      </text>
    </comment>
    <comment ref="R135" authorId="0">
      <text>
        <r>
          <rPr>
            <b/>
            <sz val="9"/>
            <color indexed="81"/>
            <rFont val="Tahoma"/>
            <family val="2"/>
          </rPr>
          <t>GAILLARD, Matthieu:</t>
        </r>
        <r>
          <rPr>
            <sz val="9"/>
            <color indexed="81"/>
            <rFont val="Tahoma"/>
            <family val="2"/>
          </rPr>
          <t xml:space="preserve">
Déconseillé pour les randos dans le désert. </t>
        </r>
      </text>
    </comment>
    <comment ref="S135" authorId="0">
      <text>
        <r>
          <rPr>
            <b/>
            <sz val="9"/>
            <color indexed="81"/>
            <rFont val="Tahoma"/>
            <family val="2"/>
          </rPr>
          <t>GAILLARD, Matthieu:</t>
        </r>
        <r>
          <rPr>
            <sz val="9"/>
            <color indexed="81"/>
            <rFont val="Tahoma"/>
            <family val="2"/>
          </rPr>
          <t xml:space="preserve">
Sauf le désert pour les randonnées et la nature</t>
        </r>
      </text>
    </comment>
    <comment ref="J138" authorId="0">
      <text>
        <r>
          <rPr>
            <b/>
            <sz val="9"/>
            <color indexed="81"/>
            <rFont val="Tahoma"/>
            <family val="2"/>
          </rPr>
          <t>GAILLARD, Matthieu:</t>
        </r>
        <r>
          <rPr>
            <sz val="9"/>
            <color indexed="81"/>
            <rFont val="Tahoma"/>
            <family val="2"/>
          </rPr>
          <t xml:space="preserve">
Déconseillé pour les plages et le soleil.</t>
        </r>
      </text>
    </comment>
    <comment ref="L138" authorId="0">
      <text>
        <r>
          <rPr>
            <b/>
            <sz val="9"/>
            <color indexed="81"/>
            <rFont val="Tahoma"/>
            <family val="2"/>
          </rPr>
          <t>GAILLARD, Matthieu:</t>
        </r>
        <r>
          <rPr>
            <sz val="9"/>
            <color indexed="81"/>
            <rFont val="Tahoma"/>
            <family val="2"/>
          </rPr>
          <t xml:space="preserve">
5 pour le soleil et la plage</t>
        </r>
      </text>
    </comment>
    <comment ref="P138" authorId="0">
      <text>
        <r>
          <rPr>
            <b/>
            <sz val="9"/>
            <color indexed="81"/>
            <rFont val="Tahoma"/>
            <family val="2"/>
          </rPr>
          <t>GAILLARD, Matthieu:</t>
        </r>
        <r>
          <rPr>
            <sz val="9"/>
            <color indexed="81"/>
            <rFont val="Tahoma"/>
            <family val="2"/>
          </rPr>
          <t xml:space="preserve">
5 pour les randonnées &amp; nature</t>
        </r>
      </text>
    </comment>
    <comment ref="J139" authorId="0">
      <text>
        <r>
          <rPr>
            <b/>
            <sz val="9"/>
            <color indexed="81"/>
            <rFont val="Tahoma"/>
            <family val="2"/>
          </rPr>
          <t>GAILLARD, Matthieu:</t>
        </r>
        <r>
          <rPr>
            <sz val="9"/>
            <color indexed="81"/>
            <rFont val="Tahoma"/>
            <family val="2"/>
          </rPr>
          <t xml:space="preserve">
5 pour les randonnées &amp; nature</t>
        </r>
      </text>
    </comment>
    <comment ref="K139" authorId="0">
      <text>
        <r>
          <rPr>
            <b/>
            <sz val="9"/>
            <color indexed="81"/>
            <rFont val="Tahoma"/>
            <family val="2"/>
          </rPr>
          <t>GAILLARD, Matthieu:</t>
        </r>
        <r>
          <rPr>
            <sz val="9"/>
            <color indexed="81"/>
            <rFont val="Tahoma"/>
            <family val="2"/>
          </rPr>
          <t xml:space="preserve">
5 pour les randonnées &amp; nature (Zone Sud)</t>
        </r>
      </text>
    </comment>
    <comment ref="R139" authorId="0">
      <text>
        <r>
          <rPr>
            <b/>
            <sz val="9"/>
            <color indexed="81"/>
            <rFont val="Tahoma"/>
            <family val="2"/>
          </rPr>
          <t>GAILLARD, Matthieu:</t>
        </r>
        <r>
          <rPr>
            <sz val="9"/>
            <color indexed="81"/>
            <rFont val="Tahoma"/>
            <family val="2"/>
          </rPr>
          <t xml:space="preserve">
5 pour les randonnées &amp; nature</t>
        </r>
      </text>
    </comment>
    <comment ref="I140" authorId="0">
      <text>
        <r>
          <rPr>
            <b/>
            <sz val="9"/>
            <color indexed="81"/>
            <rFont val="Tahoma"/>
            <family val="2"/>
          </rPr>
          <t>GAILLARD, Matthieu:</t>
        </r>
        <r>
          <rPr>
            <sz val="9"/>
            <color indexed="81"/>
            <rFont val="Tahoma"/>
            <family val="2"/>
          </rPr>
          <t xml:space="preserve">
5 pour le soleil et la plage</t>
        </r>
      </text>
    </comment>
    <comment ref="K140" authorId="0">
      <text>
        <r>
          <rPr>
            <b/>
            <sz val="9"/>
            <color indexed="81"/>
            <rFont val="Tahoma"/>
            <family val="2"/>
          </rPr>
          <t>GAILLARD, Matthieu:</t>
        </r>
        <r>
          <rPr>
            <sz val="9"/>
            <color indexed="81"/>
            <rFont val="Tahoma"/>
            <family val="2"/>
          </rPr>
          <t xml:space="preserve">
5 pour le soleil et la plage</t>
        </r>
      </text>
    </comment>
    <comment ref="N140" authorId="0">
      <text>
        <r>
          <rPr>
            <b/>
            <sz val="9"/>
            <color indexed="81"/>
            <rFont val="Tahoma"/>
            <family val="2"/>
          </rPr>
          <t>GAILLARD, Matthieu:</t>
        </r>
        <r>
          <rPr>
            <sz val="9"/>
            <color indexed="81"/>
            <rFont val="Tahoma"/>
            <family val="2"/>
          </rPr>
          <t xml:space="preserve">
Déconseillé sur plages et soleil dans les Marquises. </t>
        </r>
      </text>
    </comment>
    <comment ref="O140" authorId="0">
      <text>
        <r>
          <rPr>
            <b/>
            <sz val="9"/>
            <color indexed="81"/>
            <rFont val="Tahoma"/>
            <family val="2"/>
          </rPr>
          <t>GAILLARD, Matthieu:</t>
        </r>
        <r>
          <rPr>
            <sz val="9"/>
            <color indexed="81"/>
            <rFont val="Tahoma"/>
            <family val="2"/>
          </rPr>
          <t xml:space="preserve">
Déconseillé pour les plages et le soleil.</t>
        </r>
      </text>
    </comment>
    <comment ref="S140" authorId="0">
      <text>
        <r>
          <rPr>
            <b/>
            <sz val="9"/>
            <color indexed="81"/>
            <rFont val="Tahoma"/>
            <family val="2"/>
          </rPr>
          <t>GAILLARD, Matthieu:</t>
        </r>
        <r>
          <rPr>
            <sz val="9"/>
            <color indexed="81"/>
            <rFont val="Tahoma"/>
            <family val="2"/>
          </rPr>
          <t xml:space="preserve">
Déconseillé pour la nature. </t>
        </r>
      </text>
    </comment>
  </commentList>
</comments>
</file>

<file path=xl/comments2.xml><?xml version="1.0" encoding="utf-8"?>
<comments xmlns="http://schemas.openxmlformats.org/spreadsheetml/2006/main">
  <authors>
    <author>Evetmatt</author>
    <author>GAILLARD, Matthieu</author>
  </authors>
  <commentList>
    <comment ref="A4" authorId="0">
      <text>
        <r>
          <rPr>
            <b/>
            <sz val="9"/>
            <color indexed="81"/>
            <rFont val="Tahoma"/>
            <family val="2"/>
          </rPr>
          <t>Evetmatt:</t>
        </r>
        <r>
          <rPr>
            <sz val="9"/>
            <color indexed="81"/>
            <rFont val="Tahoma"/>
            <family val="2"/>
          </rPr>
          <t xml:space="preserve">
Birmanie ?</t>
        </r>
      </text>
    </comment>
    <comment ref="I4" authorId="0">
      <text>
        <r>
          <rPr>
            <b/>
            <sz val="9"/>
            <color indexed="81"/>
            <rFont val="Tahoma"/>
            <family val="2"/>
          </rPr>
          <t>Evetmatt:</t>
        </r>
        <r>
          <rPr>
            <sz val="9"/>
            <color indexed="81"/>
            <rFont val="Tahoma"/>
            <family val="2"/>
          </rPr>
          <t xml:space="preserve">
Malaysie ?</t>
        </r>
      </text>
    </comment>
    <comment ref="J4" authorId="0">
      <text>
        <r>
          <rPr>
            <b/>
            <sz val="9"/>
            <color indexed="81"/>
            <rFont val="Tahoma"/>
            <family val="2"/>
          </rPr>
          <t>Evetmatt:</t>
        </r>
        <r>
          <rPr>
            <sz val="9"/>
            <color indexed="81"/>
            <rFont val="Tahoma"/>
            <family val="2"/>
          </rPr>
          <t xml:space="preserve">
Malaysie ?</t>
        </r>
      </text>
    </comment>
    <comment ref="AE4" authorId="0">
      <text>
        <r>
          <rPr>
            <b/>
            <sz val="9"/>
            <color indexed="81"/>
            <rFont val="Tahoma"/>
            <family val="2"/>
          </rPr>
          <t>Evetmatt:</t>
        </r>
        <r>
          <rPr>
            <sz val="9"/>
            <color indexed="81"/>
            <rFont val="Tahoma"/>
            <family val="2"/>
          </rPr>
          <t xml:space="preserve">
Honduras ?</t>
        </r>
      </text>
    </comment>
    <comment ref="AF4" authorId="0">
      <text>
        <r>
          <rPr>
            <b/>
            <sz val="9"/>
            <color indexed="81"/>
            <rFont val="Tahoma"/>
            <family val="2"/>
          </rPr>
          <t>Evetmatt:</t>
        </r>
        <r>
          <rPr>
            <sz val="9"/>
            <color indexed="81"/>
            <rFont val="Tahoma"/>
            <family val="2"/>
          </rPr>
          <t xml:space="preserve">
Honduras ?</t>
        </r>
      </text>
    </comment>
    <comment ref="C5" authorId="1">
      <text>
        <r>
          <rPr>
            <b/>
            <sz val="9"/>
            <color indexed="81"/>
            <rFont val="Tahoma"/>
            <family val="2"/>
          </rPr>
          <t>GAILLARD, Matthieu:</t>
        </r>
        <r>
          <rPr>
            <sz val="9"/>
            <color indexed="81"/>
            <rFont val="Tahoma"/>
            <family val="2"/>
          </rPr>
          <t xml:space="preserve">
5 pour les randonnées et la nature</t>
        </r>
      </text>
    </comment>
    <comment ref="D5" authorId="1">
      <text>
        <r>
          <rPr>
            <b/>
            <sz val="9"/>
            <color indexed="81"/>
            <rFont val="Tahoma"/>
            <family val="2"/>
          </rPr>
          <t>GAILLARD, Matthieu:</t>
        </r>
        <r>
          <rPr>
            <sz val="9"/>
            <color indexed="81"/>
            <rFont val="Tahoma"/>
            <family val="2"/>
          </rPr>
          <t xml:space="preserve">
5 pour les randonnées et la nature</t>
        </r>
      </text>
    </comment>
    <comment ref="I5" authorId="1">
      <text>
        <r>
          <rPr>
            <b/>
            <sz val="9"/>
            <color indexed="81"/>
            <rFont val="Tahoma"/>
            <family val="2"/>
          </rPr>
          <t>GAILLARD, Matthieu:</t>
        </r>
        <r>
          <rPr>
            <sz val="9"/>
            <color indexed="81"/>
            <rFont val="Tahoma"/>
            <family val="2"/>
          </rPr>
          <t xml:space="preserve">
5 pour les plages (Côte Est)</t>
        </r>
      </text>
    </comment>
    <comment ref="J5" authorId="1">
      <text>
        <r>
          <rPr>
            <b/>
            <sz val="9"/>
            <color indexed="81"/>
            <rFont val="Tahoma"/>
            <family val="2"/>
          </rPr>
          <t>GAILLARD, Matthieu:</t>
        </r>
        <r>
          <rPr>
            <sz val="9"/>
            <color indexed="81"/>
            <rFont val="Tahoma"/>
            <family val="2"/>
          </rPr>
          <t xml:space="preserve">
5 pour les plages (Côte Est)</t>
        </r>
      </text>
    </comment>
    <comment ref="K5" authorId="1">
      <text>
        <r>
          <rPr>
            <b/>
            <sz val="9"/>
            <color indexed="81"/>
            <rFont val="Tahoma"/>
            <family val="2"/>
          </rPr>
          <t>GAILLARD, Matthieu:</t>
        </r>
        <r>
          <rPr>
            <sz val="9"/>
            <color indexed="81"/>
            <rFont val="Tahoma"/>
            <family val="2"/>
          </rPr>
          <t xml:space="preserve">
Pour les plages, le Nord. Pour la nature, le désert. </t>
        </r>
      </text>
    </comment>
    <comment ref="L5" authorId="1">
      <text>
        <r>
          <rPr>
            <b/>
            <sz val="9"/>
            <color indexed="81"/>
            <rFont val="Tahoma"/>
            <family val="2"/>
          </rPr>
          <t>GAILLARD, Matthieu:</t>
        </r>
        <r>
          <rPr>
            <sz val="9"/>
            <color indexed="81"/>
            <rFont val="Tahoma"/>
            <family val="2"/>
          </rPr>
          <t xml:space="preserve">
Pour les plages, le Nord. Pour la nature, le désert. </t>
        </r>
      </text>
    </comment>
    <comment ref="O5" authorId="1">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P5" authorId="1">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S5" authorId="1">
      <text>
        <r>
          <rPr>
            <b/>
            <sz val="9"/>
            <color indexed="81"/>
            <rFont val="Tahoma"/>
            <family val="2"/>
          </rPr>
          <t>GAILLARD, Matthieu:</t>
        </r>
        <r>
          <rPr>
            <sz val="9"/>
            <color indexed="81"/>
            <rFont val="Tahoma"/>
            <family val="2"/>
          </rPr>
          <t xml:space="preserve">
5 pour les randonnées et la nature)</t>
        </r>
      </text>
    </comment>
    <comment ref="T5" authorId="1">
      <text>
        <r>
          <rPr>
            <b/>
            <sz val="9"/>
            <color indexed="81"/>
            <rFont val="Tahoma"/>
            <family val="2"/>
          </rPr>
          <t>GAILLARD, Matthieu:</t>
        </r>
        <r>
          <rPr>
            <sz val="9"/>
            <color indexed="81"/>
            <rFont val="Tahoma"/>
            <family val="2"/>
          </rPr>
          <t xml:space="preserve">
5 pour les randonnées et la nature)</t>
        </r>
      </text>
    </comment>
    <comment ref="U5" authorId="1">
      <text>
        <r>
          <rPr>
            <b/>
            <sz val="9"/>
            <color indexed="81"/>
            <rFont val="Tahoma"/>
            <family val="2"/>
          </rPr>
          <t>GAILLARD, Matthieu:</t>
        </r>
        <r>
          <rPr>
            <sz val="9"/>
            <color indexed="81"/>
            <rFont val="Tahoma"/>
            <family val="2"/>
          </rPr>
          <t xml:space="preserve">
5 pour les randonnées &amp; nature</t>
        </r>
      </text>
    </comment>
    <comment ref="V5" authorId="1">
      <text>
        <r>
          <rPr>
            <b/>
            <sz val="9"/>
            <color indexed="81"/>
            <rFont val="Tahoma"/>
            <family val="2"/>
          </rPr>
          <t>GAILLARD, Matthieu:</t>
        </r>
        <r>
          <rPr>
            <sz val="9"/>
            <color indexed="81"/>
            <rFont val="Tahoma"/>
            <family val="2"/>
          </rPr>
          <t xml:space="preserve">
5 pour les randonnées &amp; nature</t>
        </r>
      </text>
    </comment>
    <comment ref="AI5" authorId="1">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J5" authorId="1">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K5" authorId="1">
      <text>
        <r>
          <rPr>
            <b/>
            <sz val="9"/>
            <color indexed="81"/>
            <rFont val="Tahoma"/>
            <family val="2"/>
          </rPr>
          <t>GAILLARD, Matthieu:</t>
        </r>
        <r>
          <rPr>
            <sz val="9"/>
            <color indexed="81"/>
            <rFont val="Tahoma"/>
            <family val="2"/>
          </rPr>
          <t xml:space="preserve">
5 pour les randonnées et la nature)</t>
        </r>
      </text>
    </comment>
    <comment ref="AL5" authorId="1">
      <text>
        <r>
          <rPr>
            <b/>
            <sz val="9"/>
            <color indexed="81"/>
            <rFont val="Tahoma"/>
            <family val="2"/>
          </rPr>
          <t>GAILLARD, Matthieu:</t>
        </r>
        <r>
          <rPr>
            <sz val="9"/>
            <color indexed="81"/>
            <rFont val="Tahoma"/>
            <family val="2"/>
          </rPr>
          <t xml:space="preserve">
5 pour les randonnées et la nature)</t>
        </r>
      </text>
    </comment>
    <comment ref="AM5" authorId="1">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AN5" authorId="1">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AS5" authorId="1">
      <text>
        <r>
          <rPr>
            <b/>
            <sz val="9"/>
            <color indexed="81"/>
            <rFont val="Tahoma"/>
            <family val="2"/>
          </rPr>
          <t>GAILLARD, Matthieu:</t>
        </r>
        <r>
          <rPr>
            <sz val="9"/>
            <color indexed="81"/>
            <rFont val="Tahoma"/>
            <family val="2"/>
          </rPr>
          <t xml:space="preserve">
5 pour les plages et soleil sur la côte Est. </t>
        </r>
      </text>
    </comment>
    <comment ref="AT5" authorId="1">
      <text>
        <r>
          <rPr>
            <b/>
            <sz val="9"/>
            <color indexed="81"/>
            <rFont val="Tahoma"/>
            <family val="2"/>
          </rPr>
          <t>GAILLARD, Matthieu:</t>
        </r>
        <r>
          <rPr>
            <sz val="9"/>
            <color indexed="81"/>
            <rFont val="Tahoma"/>
            <family val="2"/>
          </rPr>
          <t xml:space="preserve">
5 pour les plages et soleil sur la côte Est. </t>
        </r>
      </text>
    </comment>
    <comment ref="AU5" authorId="1">
      <text>
        <r>
          <rPr>
            <b/>
            <sz val="9"/>
            <color indexed="81"/>
            <rFont val="Tahoma"/>
            <family val="2"/>
          </rPr>
          <t>GAILLARD, Matthieu:</t>
        </r>
        <r>
          <rPr>
            <sz val="9"/>
            <color indexed="81"/>
            <rFont val="Tahoma"/>
            <family val="2"/>
          </rPr>
          <t xml:space="preserve">
5 pour les randonnées et la nature</t>
        </r>
      </text>
    </comment>
    <comment ref="AV5" authorId="1">
      <text>
        <r>
          <rPr>
            <b/>
            <sz val="9"/>
            <color indexed="81"/>
            <rFont val="Tahoma"/>
            <family val="2"/>
          </rPr>
          <t>GAILLARD, Matthieu:</t>
        </r>
        <r>
          <rPr>
            <sz val="9"/>
            <color indexed="81"/>
            <rFont val="Tahoma"/>
            <family val="2"/>
          </rPr>
          <t xml:space="preserve">
5 pour les randonnées et la nature</t>
        </r>
      </text>
    </comment>
    <comment ref="I9" authorId="0">
      <text>
        <r>
          <rPr>
            <b/>
            <sz val="9"/>
            <color indexed="81"/>
            <rFont val="Tahoma"/>
            <family val="2"/>
          </rPr>
          <t>Evetmatt:</t>
        </r>
        <r>
          <rPr>
            <sz val="9"/>
            <color indexed="81"/>
            <rFont val="Tahoma"/>
            <family val="2"/>
          </rPr>
          <t xml:space="preserve">
Malaysie ?</t>
        </r>
      </text>
    </comment>
    <comment ref="C10" authorId="1">
      <text>
        <r>
          <rPr>
            <b/>
            <sz val="9"/>
            <color indexed="81"/>
            <rFont val="Tahoma"/>
            <family val="2"/>
          </rPr>
          <t>GAILLARD, Matthieu:</t>
        </r>
        <r>
          <rPr>
            <sz val="9"/>
            <color indexed="81"/>
            <rFont val="Tahoma"/>
            <family val="2"/>
          </rPr>
          <t xml:space="preserve">
5 pour les randonnées et la nature</t>
        </r>
      </text>
    </comment>
    <comment ref="I10" authorId="1">
      <text>
        <r>
          <rPr>
            <b/>
            <sz val="9"/>
            <color indexed="81"/>
            <rFont val="Tahoma"/>
            <family val="2"/>
          </rPr>
          <t>GAILLARD, Matthieu:</t>
        </r>
        <r>
          <rPr>
            <sz val="9"/>
            <color indexed="81"/>
            <rFont val="Tahoma"/>
            <family val="2"/>
          </rPr>
          <t xml:space="preserve">
5 pour les plages (Côte Est)</t>
        </r>
      </text>
    </comment>
    <comment ref="G12" authorId="1">
      <text>
        <r>
          <rPr>
            <b/>
            <sz val="9"/>
            <color indexed="81"/>
            <rFont val="Tahoma"/>
            <family val="2"/>
          </rPr>
          <t>GAILLARD, Matthieu:</t>
        </r>
        <r>
          <rPr>
            <sz val="9"/>
            <color indexed="81"/>
            <rFont val="Tahoma"/>
            <family val="2"/>
          </rPr>
          <t xml:space="preserve">
5 pour les plages (Côte Est)</t>
        </r>
      </text>
    </comment>
    <comment ref="A14" authorId="0">
      <text>
        <r>
          <rPr>
            <b/>
            <sz val="9"/>
            <color indexed="81"/>
            <rFont val="Tahoma"/>
            <family val="2"/>
          </rPr>
          <t>Evetmatt:</t>
        </r>
        <r>
          <rPr>
            <sz val="9"/>
            <color indexed="81"/>
            <rFont val="Tahoma"/>
            <family val="2"/>
          </rPr>
          <t xml:space="preserve">
Birmanie ?</t>
        </r>
      </text>
    </comment>
    <comment ref="C15" authorId="1">
      <text>
        <r>
          <rPr>
            <b/>
            <sz val="9"/>
            <color indexed="81"/>
            <rFont val="Tahoma"/>
            <family val="2"/>
          </rPr>
          <t>GAILLARD, Matthieu:</t>
        </r>
        <r>
          <rPr>
            <sz val="9"/>
            <color indexed="81"/>
            <rFont val="Tahoma"/>
            <family val="2"/>
          </rPr>
          <t xml:space="preserve">
5 pour les randonnées et la nature</t>
        </r>
      </text>
    </comment>
    <comment ref="G15" authorId="1">
      <text>
        <r>
          <rPr>
            <b/>
            <sz val="9"/>
            <color indexed="81"/>
            <rFont val="Tahoma"/>
            <family val="2"/>
          </rPr>
          <t>GAILLARD, Matthieu:</t>
        </r>
        <r>
          <rPr>
            <sz val="9"/>
            <color indexed="81"/>
            <rFont val="Tahoma"/>
            <family val="2"/>
          </rPr>
          <t xml:space="preserve">
5 pour les randonnées et la nature</t>
        </r>
      </text>
    </comment>
    <comment ref="I15" authorId="1">
      <text>
        <r>
          <rPr>
            <b/>
            <sz val="9"/>
            <color indexed="81"/>
            <rFont val="Tahoma"/>
            <family val="2"/>
          </rPr>
          <t>GAILLARD, Matthieu:</t>
        </r>
        <r>
          <rPr>
            <sz val="9"/>
            <color indexed="81"/>
            <rFont val="Tahoma"/>
            <family val="2"/>
          </rPr>
          <t xml:space="preserve">
5 pour les plages (Côte Est)</t>
        </r>
      </text>
    </comment>
    <comment ref="I17" authorId="0">
      <text>
        <r>
          <rPr>
            <b/>
            <sz val="9"/>
            <color indexed="81"/>
            <rFont val="Tahoma"/>
            <family val="2"/>
          </rPr>
          <t>Evetmatt:</t>
        </r>
        <r>
          <rPr>
            <sz val="9"/>
            <color indexed="81"/>
            <rFont val="Tahoma"/>
            <family val="2"/>
          </rPr>
          <t xml:space="preserve">
Malaysie ?</t>
        </r>
      </text>
    </comment>
    <comment ref="I18" authorId="1">
      <text>
        <r>
          <rPr>
            <b/>
            <sz val="9"/>
            <color indexed="81"/>
            <rFont val="Tahoma"/>
            <family val="2"/>
          </rPr>
          <t>GAILLARD, Matthieu:</t>
        </r>
        <r>
          <rPr>
            <sz val="9"/>
            <color indexed="81"/>
            <rFont val="Tahoma"/>
            <family val="2"/>
          </rPr>
          <t xml:space="preserve">
5 pour les plages (Côte Est)</t>
        </r>
      </text>
    </comment>
    <comment ref="A22" authorId="0">
      <text>
        <r>
          <rPr>
            <b/>
            <sz val="9"/>
            <color indexed="81"/>
            <rFont val="Tahoma"/>
            <family val="2"/>
          </rPr>
          <t>Evetmatt:</t>
        </r>
        <r>
          <rPr>
            <sz val="9"/>
            <color indexed="81"/>
            <rFont val="Tahoma"/>
            <family val="2"/>
          </rPr>
          <t xml:space="preserve">
Birmanie ?</t>
        </r>
      </text>
    </comment>
    <comment ref="I22" authorId="0">
      <text>
        <r>
          <rPr>
            <b/>
            <sz val="9"/>
            <color indexed="81"/>
            <rFont val="Tahoma"/>
            <family val="2"/>
          </rPr>
          <t>Evetmatt:</t>
        </r>
        <r>
          <rPr>
            <sz val="9"/>
            <color indexed="81"/>
            <rFont val="Tahoma"/>
            <family val="2"/>
          </rPr>
          <t xml:space="preserve">
Malaysie ?</t>
        </r>
      </text>
    </comment>
    <comment ref="C23" authorId="1">
      <text>
        <r>
          <rPr>
            <b/>
            <sz val="9"/>
            <color indexed="81"/>
            <rFont val="Tahoma"/>
            <family val="2"/>
          </rPr>
          <t>GAILLARD, Matthieu:</t>
        </r>
        <r>
          <rPr>
            <sz val="9"/>
            <color indexed="81"/>
            <rFont val="Tahoma"/>
            <family val="2"/>
          </rPr>
          <t xml:space="preserve">
5 pour les randonnées et la nature</t>
        </r>
      </text>
    </comment>
    <comment ref="I23" authorId="1">
      <text>
        <r>
          <rPr>
            <b/>
            <sz val="9"/>
            <color indexed="81"/>
            <rFont val="Tahoma"/>
            <family val="2"/>
          </rPr>
          <t>GAILLARD, Matthieu:</t>
        </r>
        <r>
          <rPr>
            <sz val="9"/>
            <color indexed="81"/>
            <rFont val="Tahoma"/>
            <family val="2"/>
          </rPr>
          <t xml:space="preserve">
5 pour les plages (Côte Est)</t>
        </r>
      </text>
    </comment>
  </commentList>
</comments>
</file>

<file path=xl/comments3.xml><?xml version="1.0" encoding="utf-8"?>
<comments xmlns="http://schemas.openxmlformats.org/spreadsheetml/2006/main">
  <authors>
    <author>GAILLARD, Matthieu</author>
    <author>Evetmatt</author>
  </authors>
  <commentList>
    <comment ref="I4" authorId="0">
      <text>
        <r>
          <rPr>
            <b/>
            <sz val="9"/>
            <color indexed="81"/>
            <rFont val="Tahoma"/>
            <family val="2"/>
          </rPr>
          <t>GAILLARD, Matthieu:</t>
        </r>
        <r>
          <rPr>
            <sz val="9"/>
            <color indexed="81"/>
            <rFont val="Tahoma"/>
            <family val="2"/>
          </rPr>
          <t xml:space="preserve">
Sur Air Asia</t>
        </r>
      </text>
    </comment>
    <comment ref="A5" authorId="0">
      <text>
        <r>
          <rPr>
            <b/>
            <sz val="9"/>
            <color indexed="81"/>
            <rFont val="Tahoma"/>
            <family val="2"/>
          </rPr>
          <t>GAILLARD, Matthieu:</t>
        </r>
        <r>
          <rPr>
            <sz val="9"/>
            <color indexed="81"/>
            <rFont val="Tahoma"/>
            <family val="2"/>
          </rPr>
          <t xml:space="preserve">
Pris le plus bas mais le seul</t>
        </r>
      </text>
    </comment>
    <comment ref="M55" authorId="0">
      <text>
        <r>
          <rPr>
            <b/>
            <sz val="9"/>
            <color indexed="81"/>
            <rFont val="Tahoma"/>
            <family val="2"/>
          </rPr>
          <t>GAILLARD, Matthieu:</t>
        </r>
        <r>
          <rPr>
            <sz val="9"/>
            <color indexed="81"/>
            <rFont val="Tahoma"/>
            <family val="2"/>
          </rPr>
          <t xml:space="preserve">
5 pour les randonnées et la nature</t>
        </r>
      </text>
    </comment>
    <comment ref="O55" authorId="0">
      <text>
        <r>
          <rPr>
            <b/>
            <sz val="9"/>
            <color indexed="81"/>
            <rFont val="Tahoma"/>
            <family val="2"/>
          </rPr>
          <t>GAILLARD, Matthieu:</t>
        </r>
        <r>
          <rPr>
            <sz val="9"/>
            <color indexed="81"/>
            <rFont val="Tahoma"/>
            <family val="2"/>
          </rPr>
          <t xml:space="preserve">
5 pour les randonnées et la nature</t>
        </r>
      </text>
    </comment>
    <comment ref="S55"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55"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55" authorId="0">
      <text>
        <r>
          <rPr>
            <b/>
            <sz val="9"/>
            <color indexed="81"/>
            <rFont val="Tahoma"/>
            <family val="2"/>
          </rPr>
          <t>GAILLARD, Matthieu:</t>
        </r>
        <r>
          <rPr>
            <sz val="9"/>
            <color indexed="81"/>
            <rFont val="Tahoma"/>
            <family val="2"/>
          </rPr>
          <t xml:space="preserve">
5 pour les randonnées &amp; nature</t>
        </r>
      </text>
    </comment>
    <comment ref="S59"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V59" authorId="0">
      <text>
        <r>
          <rPr>
            <b/>
            <sz val="9"/>
            <color indexed="81"/>
            <rFont val="Tahoma"/>
            <family val="2"/>
          </rPr>
          <t>GAILLARD, Matthieu:</t>
        </r>
        <r>
          <rPr>
            <sz val="9"/>
            <color indexed="81"/>
            <rFont val="Tahoma"/>
            <family val="2"/>
          </rPr>
          <t xml:space="preserve">
5 pour les randonnées &amp; nature</t>
        </r>
      </text>
    </comment>
    <comment ref="M62" authorId="0">
      <text>
        <r>
          <rPr>
            <b/>
            <sz val="9"/>
            <color indexed="81"/>
            <rFont val="Tahoma"/>
            <family val="2"/>
          </rPr>
          <t>GAILLARD, Matthieu:</t>
        </r>
        <r>
          <rPr>
            <sz val="9"/>
            <color indexed="81"/>
            <rFont val="Tahoma"/>
            <family val="2"/>
          </rPr>
          <t xml:space="preserve">
5 pour les randonnées et la nature</t>
        </r>
      </text>
    </comment>
    <comment ref="P62" authorId="0">
      <text>
        <r>
          <rPr>
            <b/>
            <sz val="9"/>
            <color indexed="81"/>
            <rFont val="Tahoma"/>
            <family val="2"/>
          </rPr>
          <t>GAILLARD, Matthieu:</t>
        </r>
        <r>
          <rPr>
            <sz val="9"/>
            <color indexed="81"/>
            <rFont val="Tahoma"/>
            <family val="2"/>
          </rPr>
          <t xml:space="preserve">
5 pour les plages (Côte Est)</t>
        </r>
      </text>
    </comment>
    <comment ref="Q62" authorId="0">
      <text>
        <r>
          <rPr>
            <b/>
            <sz val="9"/>
            <color indexed="81"/>
            <rFont val="Tahoma"/>
            <family val="2"/>
          </rPr>
          <t>GAILLARD, Matthieu:</t>
        </r>
        <r>
          <rPr>
            <sz val="9"/>
            <color indexed="81"/>
            <rFont val="Tahoma"/>
            <family val="2"/>
          </rPr>
          <t xml:space="preserve">
5 pour le soleil et la plage</t>
        </r>
      </text>
    </comment>
    <comment ref="S62"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62"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62" authorId="0">
      <text>
        <r>
          <rPr>
            <b/>
            <sz val="9"/>
            <color indexed="81"/>
            <rFont val="Tahoma"/>
            <family val="2"/>
          </rPr>
          <t>GAILLARD, Matthieu:</t>
        </r>
        <r>
          <rPr>
            <sz val="9"/>
            <color indexed="81"/>
            <rFont val="Tahoma"/>
            <family val="2"/>
          </rPr>
          <t xml:space="preserve">
5 pour les randonnées &amp; nature</t>
        </r>
      </text>
    </comment>
    <comment ref="M72" authorId="0">
      <text>
        <r>
          <rPr>
            <b/>
            <sz val="9"/>
            <color indexed="81"/>
            <rFont val="Tahoma"/>
            <family val="2"/>
          </rPr>
          <t>GAILLARD, Matthieu:</t>
        </r>
        <r>
          <rPr>
            <sz val="9"/>
            <color indexed="81"/>
            <rFont val="Tahoma"/>
            <family val="2"/>
          </rPr>
          <t xml:space="preserve">
5 pour les randonnées et la nature</t>
        </r>
      </text>
    </comment>
    <comment ref="P72" authorId="0">
      <text>
        <r>
          <rPr>
            <b/>
            <sz val="9"/>
            <color indexed="81"/>
            <rFont val="Tahoma"/>
            <family val="2"/>
          </rPr>
          <t>GAILLARD, Matthieu:</t>
        </r>
        <r>
          <rPr>
            <sz val="9"/>
            <color indexed="81"/>
            <rFont val="Tahoma"/>
            <family val="2"/>
          </rPr>
          <t xml:space="preserve">
5 pour les plages (Côte Est)</t>
        </r>
      </text>
    </comment>
    <comment ref="Q72" authorId="0">
      <text>
        <r>
          <rPr>
            <b/>
            <sz val="9"/>
            <color indexed="81"/>
            <rFont val="Tahoma"/>
            <family val="2"/>
          </rPr>
          <t>GAILLARD, Matthieu:</t>
        </r>
        <r>
          <rPr>
            <sz val="9"/>
            <color indexed="81"/>
            <rFont val="Tahoma"/>
            <family val="2"/>
          </rPr>
          <t xml:space="preserve">
5 pour le soleil et la plage</t>
        </r>
      </text>
    </comment>
    <comment ref="S72"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72"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72" authorId="0">
      <text>
        <r>
          <rPr>
            <b/>
            <sz val="9"/>
            <color indexed="81"/>
            <rFont val="Tahoma"/>
            <family val="2"/>
          </rPr>
          <t>GAILLARD, Matthieu:</t>
        </r>
        <r>
          <rPr>
            <sz val="9"/>
            <color indexed="81"/>
            <rFont val="Tahoma"/>
            <family val="2"/>
          </rPr>
          <t xml:space="preserve">
5 pour les randonnées &amp; nature</t>
        </r>
      </text>
    </comment>
    <comment ref="X72" authorId="0">
      <text>
        <r>
          <rPr>
            <b/>
            <sz val="9"/>
            <color indexed="81"/>
            <rFont val="Tahoma"/>
            <family val="2"/>
          </rPr>
          <t>GAILLARD, Matthieu:</t>
        </r>
        <r>
          <rPr>
            <sz val="9"/>
            <color indexed="81"/>
            <rFont val="Tahoma"/>
            <family val="2"/>
          </rPr>
          <t xml:space="preserve">
Conseillé sur les plages et le Soleil pour le Centre et le Nord. </t>
        </r>
      </text>
    </comment>
    <comment ref="Z72"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G72" authorId="0">
      <text>
        <r>
          <rPr>
            <b/>
            <sz val="9"/>
            <color indexed="81"/>
            <rFont val="Tahoma"/>
            <family val="2"/>
          </rPr>
          <t>GAILLARD, Matthieu:</t>
        </r>
        <r>
          <rPr>
            <sz val="9"/>
            <color indexed="81"/>
            <rFont val="Tahoma"/>
            <family val="2"/>
          </rPr>
          <t xml:space="preserve">
5 pour les plages et soleil sur la côte Est. </t>
        </r>
      </text>
    </comment>
    <comment ref="AH72" authorId="0">
      <text>
        <r>
          <rPr>
            <b/>
            <sz val="9"/>
            <color indexed="81"/>
            <rFont val="Tahoma"/>
            <family val="2"/>
          </rPr>
          <t>GAILLARD, Matthieu:</t>
        </r>
        <r>
          <rPr>
            <sz val="9"/>
            <color indexed="81"/>
            <rFont val="Tahoma"/>
            <family val="2"/>
          </rPr>
          <t xml:space="preserve">
5 pour les randonnées et la nature</t>
        </r>
      </text>
    </comment>
    <comment ref="M76" authorId="0">
      <text>
        <r>
          <rPr>
            <b/>
            <sz val="9"/>
            <color indexed="81"/>
            <rFont val="Tahoma"/>
            <family val="2"/>
          </rPr>
          <t>GAILLARD, Matthieu:</t>
        </r>
        <r>
          <rPr>
            <sz val="9"/>
            <color indexed="81"/>
            <rFont val="Tahoma"/>
            <family val="2"/>
          </rPr>
          <t xml:space="preserve">
5 pour les randonnées et la nature</t>
        </r>
      </text>
    </comment>
    <comment ref="P76" authorId="0">
      <text>
        <r>
          <rPr>
            <b/>
            <sz val="9"/>
            <color indexed="81"/>
            <rFont val="Tahoma"/>
            <family val="2"/>
          </rPr>
          <t>GAILLARD, Matthieu:</t>
        </r>
        <r>
          <rPr>
            <sz val="9"/>
            <color indexed="81"/>
            <rFont val="Tahoma"/>
            <family val="2"/>
          </rPr>
          <t xml:space="preserve">
5 pour les plages (Côte Est)</t>
        </r>
      </text>
    </comment>
    <comment ref="Q76" authorId="0">
      <text>
        <r>
          <rPr>
            <b/>
            <sz val="9"/>
            <color indexed="81"/>
            <rFont val="Tahoma"/>
            <family val="2"/>
          </rPr>
          <t>GAILLARD, Matthieu:</t>
        </r>
        <r>
          <rPr>
            <sz val="9"/>
            <color indexed="81"/>
            <rFont val="Tahoma"/>
            <family val="2"/>
          </rPr>
          <t xml:space="preserve">
5 pour le soleil et la plage</t>
        </r>
      </text>
    </comment>
    <comment ref="S76"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76"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76" authorId="0">
      <text>
        <r>
          <rPr>
            <b/>
            <sz val="9"/>
            <color indexed="81"/>
            <rFont val="Tahoma"/>
            <family val="2"/>
          </rPr>
          <t>GAILLARD, Matthieu:</t>
        </r>
        <r>
          <rPr>
            <sz val="9"/>
            <color indexed="81"/>
            <rFont val="Tahoma"/>
            <family val="2"/>
          </rPr>
          <t xml:space="preserve">
5 pour les randonnées &amp; nature</t>
        </r>
      </text>
    </comment>
    <comment ref="M79" authorId="0">
      <text>
        <r>
          <rPr>
            <b/>
            <sz val="9"/>
            <color indexed="81"/>
            <rFont val="Tahoma"/>
            <family val="2"/>
          </rPr>
          <t>GAILLARD, Matthieu:</t>
        </r>
        <r>
          <rPr>
            <sz val="9"/>
            <color indexed="81"/>
            <rFont val="Tahoma"/>
            <family val="2"/>
          </rPr>
          <t xml:space="preserve">
5 pour les randonnées et la nature</t>
        </r>
      </text>
    </comment>
    <comment ref="P79" authorId="0">
      <text>
        <r>
          <rPr>
            <b/>
            <sz val="9"/>
            <color indexed="81"/>
            <rFont val="Tahoma"/>
            <family val="2"/>
          </rPr>
          <t>GAILLARD, Matthieu:</t>
        </r>
        <r>
          <rPr>
            <sz val="9"/>
            <color indexed="81"/>
            <rFont val="Tahoma"/>
            <family val="2"/>
          </rPr>
          <t xml:space="preserve">
5 pour les plages (Côte Est)</t>
        </r>
      </text>
    </comment>
    <comment ref="Q79" authorId="0">
      <text>
        <r>
          <rPr>
            <b/>
            <sz val="9"/>
            <color indexed="81"/>
            <rFont val="Tahoma"/>
            <family val="2"/>
          </rPr>
          <t>GAILLARD, Matthieu:</t>
        </r>
        <r>
          <rPr>
            <sz val="9"/>
            <color indexed="81"/>
            <rFont val="Tahoma"/>
            <family val="2"/>
          </rPr>
          <t xml:space="preserve">
Pour les plages, le Nord. Pour la nature, le désert. </t>
        </r>
      </text>
    </comment>
    <comment ref="S79"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U79" authorId="0">
      <text>
        <r>
          <rPr>
            <b/>
            <sz val="9"/>
            <color indexed="81"/>
            <rFont val="Tahoma"/>
            <family val="2"/>
          </rPr>
          <t>GAILLARD, Matthieu:</t>
        </r>
        <r>
          <rPr>
            <sz val="9"/>
            <color indexed="81"/>
            <rFont val="Tahoma"/>
            <family val="2"/>
          </rPr>
          <t xml:space="preserve">
5 pour les randonnées et la nature)</t>
        </r>
      </text>
    </comment>
    <comment ref="V79" authorId="0">
      <text>
        <r>
          <rPr>
            <b/>
            <sz val="9"/>
            <color indexed="81"/>
            <rFont val="Tahoma"/>
            <family val="2"/>
          </rPr>
          <t>GAILLARD, Matthieu:</t>
        </r>
        <r>
          <rPr>
            <sz val="9"/>
            <color indexed="81"/>
            <rFont val="Tahoma"/>
            <family val="2"/>
          </rPr>
          <t xml:space="preserve">
5 pour les randonnées &amp; nature</t>
        </r>
      </text>
    </comment>
    <comment ref="AC79" authorId="0">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D79" authorId="0">
      <text>
        <r>
          <rPr>
            <b/>
            <sz val="9"/>
            <color indexed="81"/>
            <rFont val="Tahoma"/>
            <family val="2"/>
          </rPr>
          <t>GAILLARD, Matthieu:</t>
        </r>
        <r>
          <rPr>
            <sz val="9"/>
            <color indexed="81"/>
            <rFont val="Tahoma"/>
            <family val="2"/>
          </rPr>
          <t xml:space="preserve">
5 pour les randonnées et la nature)</t>
        </r>
      </text>
    </comment>
    <comment ref="AE79" authorId="0">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AF79" authorId="0">
      <text>
        <r>
          <rPr>
            <b/>
            <sz val="9"/>
            <color indexed="81"/>
            <rFont val="Tahoma"/>
            <family val="2"/>
          </rPr>
          <t>GAILLARD, Matthieu:</t>
        </r>
        <r>
          <rPr>
            <sz val="9"/>
            <color indexed="81"/>
            <rFont val="Tahoma"/>
            <family val="2"/>
          </rPr>
          <t xml:space="preserve">
Pour les plages et le soleil, le Nord Est. Pour la randonnée, l'Amazonie. </t>
        </r>
      </text>
    </comment>
    <comment ref="AH79" authorId="0">
      <text>
        <r>
          <rPr>
            <b/>
            <sz val="9"/>
            <color indexed="81"/>
            <rFont val="Tahoma"/>
            <family val="2"/>
          </rPr>
          <t>GAILLARD, Matthieu:</t>
        </r>
        <r>
          <rPr>
            <sz val="9"/>
            <color indexed="81"/>
            <rFont val="Tahoma"/>
            <family val="2"/>
          </rPr>
          <t xml:space="preserve">
5 pour les plages et soleil sur la côte Est. </t>
        </r>
      </text>
    </comment>
    <comment ref="AI79" authorId="0">
      <text>
        <r>
          <rPr>
            <b/>
            <sz val="9"/>
            <color indexed="81"/>
            <rFont val="Tahoma"/>
            <family val="2"/>
          </rPr>
          <t>GAILLARD, Matthieu:</t>
        </r>
        <r>
          <rPr>
            <sz val="9"/>
            <color indexed="81"/>
            <rFont val="Tahoma"/>
            <family val="2"/>
          </rPr>
          <t xml:space="preserve">
5 pour les randonnées et la nature</t>
        </r>
      </text>
    </comment>
    <comment ref="L84" authorId="1">
      <text>
        <r>
          <rPr>
            <b/>
            <sz val="9"/>
            <color indexed="81"/>
            <rFont val="Tahoma"/>
            <family val="2"/>
          </rPr>
          <t>Evetmatt:</t>
        </r>
        <r>
          <rPr>
            <sz val="9"/>
            <color indexed="81"/>
            <rFont val="Tahoma"/>
            <family val="2"/>
          </rPr>
          <t xml:space="preserve">
Birmanie ?</t>
        </r>
      </text>
    </comment>
    <comment ref="P84" authorId="1">
      <text>
        <r>
          <rPr>
            <b/>
            <sz val="9"/>
            <color indexed="81"/>
            <rFont val="Tahoma"/>
            <family val="2"/>
          </rPr>
          <t>Evetmatt:</t>
        </r>
        <r>
          <rPr>
            <sz val="9"/>
            <color indexed="81"/>
            <rFont val="Tahoma"/>
            <family val="2"/>
          </rPr>
          <t xml:space="preserve">
Malaysie ?</t>
        </r>
      </text>
    </comment>
    <comment ref="AA84" authorId="1">
      <text>
        <r>
          <rPr>
            <b/>
            <sz val="9"/>
            <color indexed="81"/>
            <rFont val="Tahoma"/>
            <family val="2"/>
          </rPr>
          <t>Evetmatt:</t>
        </r>
        <r>
          <rPr>
            <sz val="9"/>
            <color indexed="81"/>
            <rFont val="Tahoma"/>
            <family val="2"/>
          </rPr>
          <t xml:space="preserve">
Honduras ?</t>
        </r>
      </text>
    </comment>
    <comment ref="M85" authorId="0">
      <text>
        <r>
          <rPr>
            <b/>
            <sz val="9"/>
            <color indexed="81"/>
            <rFont val="Tahoma"/>
            <family val="2"/>
          </rPr>
          <t>GAILLARD, Matthieu:</t>
        </r>
        <r>
          <rPr>
            <sz val="9"/>
            <color indexed="81"/>
            <rFont val="Tahoma"/>
            <family val="2"/>
          </rPr>
          <t xml:space="preserve">
5 pour les randonnées et la nature</t>
        </r>
      </text>
    </comment>
    <comment ref="P85" authorId="0">
      <text>
        <r>
          <rPr>
            <b/>
            <sz val="9"/>
            <color indexed="81"/>
            <rFont val="Tahoma"/>
            <family val="2"/>
          </rPr>
          <t>GAILLARD, Matthieu:</t>
        </r>
        <r>
          <rPr>
            <sz val="9"/>
            <color indexed="81"/>
            <rFont val="Tahoma"/>
            <family val="2"/>
          </rPr>
          <t xml:space="preserve">
5 pour les plages (Côte Est)</t>
        </r>
      </text>
    </comment>
    <comment ref="Q85" authorId="0">
      <text>
        <r>
          <rPr>
            <b/>
            <sz val="9"/>
            <color indexed="81"/>
            <rFont val="Tahoma"/>
            <family val="2"/>
          </rPr>
          <t>GAILLARD, Matthieu:</t>
        </r>
        <r>
          <rPr>
            <sz val="9"/>
            <color indexed="81"/>
            <rFont val="Tahoma"/>
            <family val="2"/>
          </rPr>
          <t xml:space="preserve">
Pour les plages, le Nord. Pour la nature, le désert. </t>
        </r>
      </text>
    </comment>
    <comment ref="S85"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U85" authorId="0">
      <text>
        <r>
          <rPr>
            <b/>
            <sz val="9"/>
            <color indexed="81"/>
            <rFont val="Tahoma"/>
            <family val="2"/>
          </rPr>
          <t>GAILLARD, Matthieu:</t>
        </r>
        <r>
          <rPr>
            <sz val="9"/>
            <color indexed="81"/>
            <rFont val="Tahoma"/>
            <family val="2"/>
          </rPr>
          <t xml:space="preserve">
5 pour les randonnées et la nature)</t>
        </r>
      </text>
    </comment>
    <comment ref="V85" authorId="0">
      <text>
        <r>
          <rPr>
            <b/>
            <sz val="9"/>
            <color indexed="81"/>
            <rFont val="Tahoma"/>
            <family val="2"/>
          </rPr>
          <t>GAILLARD, Matthieu:</t>
        </r>
        <r>
          <rPr>
            <sz val="9"/>
            <color indexed="81"/>
            <rFont val="Tahoma"/>
            <family val="2"/>
          </rPr>
          <t xml:space="preserve">
5 pour les randonnées &amp; nature</t>
        </r>
      </text>
    </comment>
    <comment ref="AC85" authorId="0">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D85" authorId="0">
      <text>
        <r>
          <rPr>
            <b/>
            <sz val="9"/>
            <color indexed="81"/>
            <rFont val="Tahoma"/>
            <family val="2"/>
          </rPr>
          <t>GAILLARD, Matthieu:</t>
        </r>
        <r>
          <rPr>
            <sz val="9"/>
            <color indexed="81"/>
            <rFont val="Tahoma"/>
            <family val="2"/>
          </rPr>
          <t xml:space="preserve">
5 pour les randonnées et la nature)</t>
        </r>
      </text>
    </comment>
    <comment ref="AE85" authorId="0">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AH85" authorId="0">
      <text>
        <r>
          <rPr>
            <b/>
            <sz val="9"/>
            <color indexed="81"/>
            <rFont val="Tahoma"/>
            <family val="2"/>
          </rPr>
          <t>GAILLARD, Matthieu:</t>
        </r>
        <r>
          <rPr>
            <sz val="9"/>
            <color indexed="81"/>
            <rFont val="Tahoma"/>
            <family val="2"/>
          </rPr>
          <t xml:space="preserve">
5 pour les plages et soleil sur la côte Est. </t>
        </r>
      </text>
    </comment>
    <comment ref="AI85" authorId="0">
      <text>
        <r>
          <rPr>
            <b/>
            <sz val="9"/>
            <color indexed="81"/>
            <rFont val="Tahoma"/>
            <family val="2"/>
          </rPr>
          <t>GAILLARD, Matthieu:</t>
        </r>
        <r>
          <rPr>
            <sz val="9"/>
            <color indexed="81"/>
            <rFont val="Tahoma"/>
            <family val="2"/>
          </rPr>
          <t xml:space="preserve">
5 pour les randonnées et la nature</t>
        </r>
      </text>
    </comment>
    <comment ref="S117"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117"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117" authorId="0">
      <text>
        <r>
          <rPr>
            <b/>
            <sz val="9"/>
            <color indexed="81"/>
            <rFont val="Tahoma"/>
            <family val="2"/>
          </rPr>
          <t>GAILLARD, Matthieu:</t>
        </r>
        <r>
          <rPr>
            <sz val="9"/>
            <color indexed="81"/>
            <rFont val="Tahoma"/>
            <family val="2"/>
          </rPr>
          <t xml:space="preserve">
5 pour les randonnées &amp; nature</t>
        </r>
      </text>
    </comment>
    <comment ref="X117" authorId="0">
      <text>
        <r>
          <rPr>
            <b/>
            <sz val="9"/>
            <color indexed="81"/>
            <rFont val="Tahoma"/>
            <family val="2"/>
          </rPr>
          <t>GAILLARD, Matthieu:</t>
        </r>
        <r>
          <rPr>
            <sz val="9"/>
            <color indexed="81"/>
            <rFont val="Tahoma"/>
            <family val="2"/>
          </rPr>
          <t xml:space="preserve">
Conseillé sur les plages et le Soleil pour le Centre et le Nord. </t>
        </r>
      </text>
    </comment>
    <comment ref="Z117"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A117" authorId="0">
      <text>
        <r>
          <rPr>
            <b/>
            <sz val="9"/>
            <color indexed="81"/>
            <rFont val="Tahoma"/>
            <family val="2"/>
          </rPr>
          <t>GAILLARD, Matthieu:</t>
        </r>
        <r>
          <rPr>
            <sz val="9"/>
            <color indexed="81"/>
            <rFont val="Tahoma"/>
            <family val="2"/>
          </rPr>
          <t xml:space="preserve">
Sauf Amazonie</t>
        </r>
      </text>
    </comment>
    <comment ref="AF117" authorId="0">
      <text>
        <r>
          <rPr>
            <b/>
            <sz val="9"/>
            <color indexed="81"/>
            <rFont val="Tahoma"/>
            <family val="2"/>
          </rPr>
          <t>GAILLARD, Matthieu:</t>
        </r>
        <r>
          <rPr>
            <sz val="9"/>
            <color indexed="81"/>
            <rFont val="Tahoma"/>
            <family val="2"/>
          </rPr>
          <t xml:space="preserve">
Déconseillé en randos et natures</t>
        </r>
      </text>
    </comment>
    <comment ref="AI117" authorId="0">
      <text>
        <r>
          <rPr>
            <b/>
            <sz val="9"/>
            <color indexed="81"/>
            <rFont val="Tahoma"/>
            <family val="2"/>
          </rPr>
          <t>GAILLARD, Matthieu:</t>
        </r>
        <r>
          <rPr>
            <sz val="9"/>
            <color indexed="81"/>
            <rFont val="Tahoma"/>
            <family val="2"/>
          </rPr>
          <t xml:space="preserve">
5 pour les randonnées et la nature</t>
        </r>
      </text>
    </comment>
    <comment ref="S120" authorId="0">
      <text>
        <r>
          <rPr>
            <b/>
            <sz val="9"/>
            <color indexed="81"/>
            <rFont val="Tahoma"/>
            <family val="2"/>
          </rPr>
          <t>GAILLARD, Matthieu:</t>
        </r>
        <r>
          <rPr>
            <sz val="9"/>
            <color indexed="81"/>
            <rFont val="Tahoma"/>
            <family val="2"/>
          </rPr>
          <t xml:space="preserve">
Pour les plages, surtout le Nord. Pour la randonnée, le Nord et le désert. Déconseillé pour les plages dans le Sud. </t>
        </r>
      </text>
    </comment>
    <comment ref="T120" authorId="0">
      <text>
        <r>
          <rPr>
            <b/>
            <sz val="9"/>
            <color indexed="81"/>
            <rFont val="Tahoma"/>
            <family val="2"/>
          </rPr>
          <t>GAILLARD, Matthieu:</t>
        </r>
        <r>
          <rPr>
            <sz val="9"/>
            <color indexed="81"/>
            <rFont val="Tahoma"/>
            <family val="2"/>
          </rPr>
          <t xml:space="preserve">
Pour les plages, surtout le Nord. Pour la randonnée, le Nord et le désert. </t>
        </r>
      </text>
    </comment>
    <comment ref="V120" authorId="0">
      <text>
        <r>
          <rPr>
            <b/>
            <sz val="9"/>
            <color indexed="81"/>
            <rFont val="Tahoma"/>
            <family val="2"/>
          </rPr>
          <t>GAILLARD, Matthieu:</t>
        </r>
        <r>
          <rPr>
            <sz val="9"/>
            <color indexed="81"/>
            <rFont val="Tahoma"/>
            <family val="2"/>
          </rPr>
          <t xml:space="preserve">
5 pour les randonnées &amp; nature</t>
        </r>
      </text>
    </comment>
    <comment ref="AA120"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B120" authorId="0">
      <text>
        <r>
          <rPr>
            <b/>
            <sz val="9"/>
            <color indexed="81"/>
            <rFont val="Tahoma"/>
            <family val="2"/>
          </rPr>
          <t>GAILLARD, Matthieu:</t>
        </r>
        <r>
          <rPr>
            <sz val="9"/>
            <color indexed="81"/>
            <rFont val="Tahoma"/>
            <family val="2"/>
          </rPr>
          <t xml:space="preserve">
Région de Rio pour la plage et le Soleil</t>
        </r>
      </text>
    </comment>
    <comment ref="AF120" authorId="0">
      <text>
        <r>
          <rPr>
            <b/>
            <sz val="9"/>
            <color indexed="81"/>
            <rFont val="Tahoma"/>
            <family val="2"/>
          </rPr>
          <t>GAILLARD, Matthieu:</t>
        </r>
        <r>
          <rPr>
            <sz val="9"/>
            <color indexed="81"/>
            <rFont val="Tahoma"/>
            <family val="2"/>
          </rPr>
          <t xml:space="preserve">
Déconseillé en randos et natures</t>
        </r>
      </text>
    </comment>
    <comment ref="AI120" authorId="0">
      <text>
        <r>
          <rPr>
            <b/>
            <sz val="9"/>
            <color indexed="81"/>
            <rFont val="Tahoma"/>
            <family val="2"/>
          </rPr>
          <t>GAILLARD, Matthieu:</t>
        </r>
        <r>
          <rPr>
            <sz val="9"/>
            <color indexed="81"/>
            <rFont val="Tahoma"/>
            <family val="2"/>
          </rPr>
          <t xml:space="preserve">
5 pour les randonnées et la nature</t>
        </r>
      </text>
    </comment>
    <comment ref="M123" authorId="0">
      <text>
        <r>
          <rPr>
            <b/>
            <sz val="9"/>
            <color indexed="81"/>
            <rFont val="Tahoma"/>
            <family val="2"/>
          </rPr>
          <t>GAILLARD, Matthieu:</t>
        </r>
        <r>
          <rPr>
            <sz val="9"/>
            <color indexed="81"/>
            <rFont val="Tahoma"/>
            <family val="2"/>
          </rPr>
          <t xml:space="preserve">
5 pour les randonnées et la nature</t>
        </r>
      </text>
    </comment>
    <comment ref="U123" authorId="0">
      <text>
        <r>
          <rPr>
            <b/>
            <sz val="9"/>
            <color indexed="81"/>
            <rFont val="Tahoma"/>
            <family val="2"/>
          </rPr>
          <t>GAILLARD, Matthieu:</t>
        </r>
        <r>
          <rPr>
            <sz val="9"/>
            <color indexed="81"/>
            <rFont val="Tahoma"/>
            <family val="2"/>
          </rPr>
          <t xml:space="preserve">
5 pour les randonnées et la nature)</t>
        </r>
      </text>
    </comment>
    <comment ref="V123" authorId="0">
      <text>
        <r>
          <rPr>
            <b/>
            <sz val="9"/>
            <color indexed="81"/>
            <rFont val="Tahoma"/>
            <family val="2"/>
          </rPr>
          <t>GAILLARD, Matthieu:</t>
        </r>
        <r>
          <rPr>
            <sz val="9"/>
            <color indexed="81"/>
            <rFont val="Tahoma"/>
            <family val="2"/>
          </rPr>
          <t xml:space="preserve">
5 pour les randonnées &amp; nature</t>
        </r>
      </text>
    </comment>
    <comment ref="X123" authorId="0">
      <text>
        <r>
          <rPr>
            <b/>
            <sz val="9"/>
            <color indexed="81"/>
            <rFont val="Tahoma"/>
            <family val="2"/>
          </rPr>
          <t>GAILLARD, Matthieu:</t>
        </r>
        <r>
          <rPr>
            <sz val="9"/>
            <color indexed="81"/>
            <rFont val="Tahoma"/>
            <family val="2"/>
          </rPr>
          <t xml:space="preserve">
5 pour le soleil et la plage- 
</t>
        </r>
      </text>
    </comment>
    <comment ref="Y123" authorId="0">
      <text>
        <r>
          <rPr>
            <b/>
            <sz val="9"/>
            <color indexed="81"/>
            <rFont val="Tahoma"/>
            <family val="2"/>
          </rPr>
          <t>GAILLARD, Matthieu:</t>
        </r>
        <r>
          <rPr>
            <sz val="9"/>
            <color indexed="81"/>
            <rFont val="Tahoma"/>
            <family val="2"/>
          </rPr>
          <t xml:space="preserve">
Sauf Amazonie pour les randos</t>
        </r>
      </text>
    </comment>
    <comment ref="AB123" authorId="0">
      <text>
        <r>
          <rPr>
            <b/>
            <sz val="9"/>
            <color indexed="81"/>
            <rFont val="Tahoma"/>
            <family val="2"/>
          </rPr>
          <t>GAILLARD, Matthieu:</t>
        </r>
        <r>
          <rPr>
            <sz val="9"/>
            <color indexed="81"/>
            <rFont val="Tahoma"/>
            <family val="2"/>
          </rPr>
          <t xml:space="preserve">
5 pour les randonnées et la nature)</t>
        </r>
      </text>
    </comment>
    <comment ref="AF123" authorId="0">
      <text>
        <r>
          <rPr>
            <b/>
            <sz val="9"/>
            <color indexed="81"/>
            <rFont val="Tahoma"/>
            <family val="2"/>
          </rPr>
          <t>GAILLARD, Matthieu:</t>
        </r>
        <r>
          <rPr>
            <sz val="9"/>
            <color indexed="81"/>
            <rFont val="Tahoma"/>
            <family val="2"/>
          </rPr>
          <t xml:space="preserve">
Déconseillé en randos et natures</t>
        </r>
      </text>
    </comment>
    <comment ref="AI123" authorId="0">
      <text>
        <r>
          <rPr>
            <b/>
            <sz val="9"/>
            <color indexed="81"/>
            <rFont val="Tahoma"/>
            <family val="2"/>
          </rPr>
          <t>GAILLARD, Matthieu:</t>
        </r>
        <r>
          <rPr>
            <sz val="9"/>
            <color indexed="81"/>
            <rFont val="Tahoma"/>
            <family val="2"/>
          </rPr>
          <t xml:space="preserve">
5 pour les randonnées et la nature</t>
        </r>
      </text>
    </comment>
    <comment ref="M126" authorId="0">
      <text>
        <r>
          <rPr>
            <b/>
            <sz val="9"/>
            <color indexed="81"/>
            <rFont val="Tahoma"/>
            <family val="2"/>
          </rPr>
          <t>GAILLARD, Matthieu:</t>
        </r>
        <r>
          <rPr>
            <sz val="9"/>
            <color indexed="81"/>
            <rFont val="Tahoma"/>
            <family val="2"/>
          </rPr>
          <t xml:space="preserve">
5 pour les randonnées et la nature</t>
        </r>
      </text>
    </comment>
    <comment ref="U126" authorId="0">
      <text>
        <r>
          <rPr>
            <b/>
            <sz val="9"/>
            <color indexed="81"/>
            <rFont val="Tahoma"/>
            <family val="2"/>
          </rPr>
          <t>GAILLARD, Matthieu:</t>
        </r>
        <r>
          <rPr>
            <sz val="9"/>
            <color indexed="81"/>
            <rFont val="Tahoma"/>
            <family val="2"/>
          </rPr>
          <t xml:space="preserve">
5 pour les randonnées et la nature)</t>
        </r>
      </text>
    </comment>
    <comment ref="V126" authorId="0">
      <text>
        <r>
          <rPr>
            <b/>
            <sz val="9"/>
            <color indexed="81"/>
            <rFont val="Tahoma"/>
            <family val="2"/>
          </rPr>
          <t>GAILLARD, Matthieu:</t>
        </r>
        <r>
          <rPr>
            <sz val="9"/>
            <color indexed="81"/>
            <rFont val="Tahoma"/>
            <family val="2"/>
          </rPr>
          <t xml:space="preserve">
5 pour les randonnées &amp; nature</t>
        </r>
      </text>
    </comment>
    <comment ref="X126" authorId="0">
      <text>
        <r>
          <rPr>
            <b/>
            <sz val="9"/>
            <color indexed="81"/>
            <rFont val="Tahoma"/>
            <family val="2"/>
          </rPr>
          <t>GAILLARD, Matthieu:</t>
        </r>
        <r>
          <rPr>
            <sz val="9"/>
            <color indexed="81"/>
            <rFont val="Tahoma"/>
            <family val="2"/>
          </rPr>
          <t xml:space="preserve">
5 pour le soleil et la plage- 
</t>
        </r>
      </text>
    </comment>
    <comment ref="AB126" authorId="0">
      <text>
        <r>
          <rPr>
            <b/>
            <sz val="9"/>
            <color indexed="81"/>
            <rFont val="Tahoma"/>
            <family val="2"/>
          </rPr>
          <t>GAILLARD, Matthieu:</t>
        </r>
        <r>
          <rPr>
            <sz val="9"/>
            <color indexed="81"/>
            <rFont val="Tahoma"/>
            <family val="2"/>
          </rPr>
          <t xml:space="preserve">
5 pour les randonnées et la nature)</t>
        </r>
      </text>
    </comment>
    <comment ref="AF126" authorId="0">
      <text>
        <r>
          <rPr>
            <b/>
            <sz val="9"/>
            <color indexed="81"/>
            <rFont val="Tahoma"/>
            <family val="2"/>
          </rPr>
          <t>GAILLARD, Matthieu:</t>
        </r>
        <r>
          <rPr>
            <sz val="9"/>
            <color indexed="81"/>
            <rFont val="Tahoma"/>
            <family val="2"/>
          </rPr>
          <t xml:space="preserve">
Déconseillé en randos et natures</t>
        </r>
      </text>
    </comment>
    <comment ref="AI126" authorId="0">
      <text>
        <r>
          <rPr>
            <b/>
            <sz val="9"/>
            <color indexed="81"/>
            <rFont val="Tahoma"/>
            <family val="2"/>
          </rPr>
          <t>GAILLARD, Matthieu:</t>
        </r>
        <r>
          <rPr>
            <sz val="9"/>
            <color indexed="81"/>
            <rFont val="Tahoma"/>
            <family val="2"/>
          </rPr>
          <t xml:space="preserve">
5 pour les randonnées et la nature</t>
        </r>
      </text>
    </comment>
    <comment ref="M128" authorId="0">
      <text>
        <r>
          <rPr>
            <b/>
            <sz val="9"/>
            <color indexed="81"/>
            <rFont val="Tahoma"/>
            <family val="2"/>
          </rPr>
          <t>GAILLARD, Matthieu:</t>
        </r>
        <r>
          <rPr>
            <sz val="9"/>
            <color indexed="81"/>
            <rFont val="Tahoma"/>
            <family val="2"/>
          </rPr>
          <t xml:space="preserve">
5 pour les randonnées et la nature</t>
        </r>
      </text>
    </comment>
    <comment ref="U128" authorId="0">
      <text>
        <r>
          <rPr>
            <b/>
            <sz val="9"/>
            <color indexed="81"/>
            <rFont val="Tahoma"/>
            <family val="2"/>
          </rPr>
          <t>GAILLARD, Matthieu:</t>
        </r>
        <r>
          <rPr>
            <sz val="9"/>
            <color indexed="81"/>
            <rFont val="Tahoma"/>
            <family val="2"/>
          </rPr>
          <t xml:space="preserve">
5 pour les randonnées et la nature)</t>
        </r>
      </text>
    </comment>
    <comment ref="Y128" authorId="0">
      <text>
        <r>
          <rPr>
            <b/>
            <sz val="9"/>
            <color indexed="81"/>
            <rFont val="Tahoma"/>
            <family val="2"/>
          </rPr>
          <t>GAILLARD, Matthieu:</t>
        </r>
        <r>
          <rPr>
            <sz val="9"/>
            <color indexed="81"/>
            <rFont val="Tahoma"/>
            <family val="2"/>
          </rPr>
          <t xml:space="preserve">
Surtout le Sud pour ma nature</t>
        </r>
      </text>
    </comment>
    <comment ref="AA128" authorId="0">
      <text>
        <r>
          <rPr>
            <b/>
            <sz val="9"/>
            <color indexed="81"/>
            <rFont val="Tahoma"/>
            <family val="2"/>
          </rPr>
          <t>GAILLARD, Matthieu:</t>
        </r>
        <r>
          <rPr>
            <sz val="9"/>
            <color indexed="81"/>
            <rFont val="Tahoma"/>
            <family val="2"/>
          </rPr>
          <t xml:space="preserve">
5 pour les randonnées et la nature surtout le centre et le nord
</t>
        </r>
      </text>
    </comment>
    <comment ref="AC128" authorId="0">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D128" authorId="0">
      <text>
        <r>
          <rPr>
            <b/>
            <sz val="9"/>
            <color indexed="81"/>
            <rFont val="Tahoma"/>
            <family val="2"/>
          </rPr>
          <t>GAILLARD, Matthieu:</t>
        </r>
        <r>
          <rPr>
            <sz val="9"/>
            <color indexed="81"/>
            <rFont val="Tahoma"/>
            <family val="2"/>
          </rPr>
          <t xml:space="preserve">
5 pour les randonnées et la nature)</t>
        </r>
      </text>
    </comment>
    <comment ref="AE128" authorId="0">
      <text>
        <r>
          <rPr>
            <b/>
            <sz val="9"/>
            <color indexed="81"/>
            <rFont val="Tahoma"/>
            <family val="2"/>
          </rPr>
          <t>GAILLARD, Matthieu:</t>
        </r>
        <r>
          <rPr>
            <sz val="9"/>
            <color indexed="81"/>
            <rFont val="Tahoma"/>
            <family val="2"/>
          </rPr>
          <t xml:space="preserve">
Pour les plages et le soleil, le Nord Est (Sud déconseillé). Pour la randonnée, l'Amazonie. </t>
        </r>
      </text>
    </comment>
    <comment ref="AF128" authorId="0">
      <text>
        <r>
          <rPr>
            <b/>
            <sz val="9"/>
            <color indexed="81"/>
            <rFont val="Tahoma"/>
            <family val="2"/>
          </rPr>
          <t>GAILLARD, Matthieu:</t>
        </r>
        <r>
          <rPr>
            <sz val="9"/>
            <color indexed="81"/>
            <rFont val="Tahoma"/>
            <family val="2"/>
          </rPr>
          <t xml:space="preserve">
Déconseillé en randos et natures</t>
        </r>
      </text>
    </comment>
    <comment ref="AI128" authorId="0">
      <text>
        <r>
          <rPr>
            <b/>
            <sz val="9"/>
            <color indexed="81"/>
            <rFont val="Tahoma"/>
            <family val="2"/>
          </rPr>
          <t>GAILLARD, Matthieu:</t>
        </r>
        <r>
          <rPr>
            <sz val="9"/>
            <color indexed="81"/>
            <rFont val="Tahoma"/>
            <family val="2"/>
          </rPr>
          <t xml:space="preserve">
5 pour les randonnées et la nature</t>
        </r>
      </text>
    </comment>
    <comment ref="M131" authorId="0">
      <text>
        <r>
          <rPr>
            <b/>
            <sz val="9"/>
            <color indexed="81"/>
            <rFont val="Tahoma"/>
            <family val="2"/>
          </rPr>
          <t>GAILLARD, Matthieu:</t>
        </r>
        <r>
          <rPr>
            <sz val="9"/>
            <color indexed="81"/>
            <rFont val="Tahoma"/>
            <family val="2"/>
          </rPr>
          <t xml:space="preserve">
5 pour les randonnées et la nature</t>
        </r>
      </text>
    </comment>
    <comment ref="U131" authorId="0">
      <text>
        <r>
          <rPr>
            <b/>
            <sz val="9"/>
            <color indexed="81"/>
            <rFont val="Tahoma"/>
            <family val="2"/>
          </rPr>
          <t>GAILLARD, Matthieu:</t>
        </r>
        <r>
          <rPr>
            <sz val="9"/>
            <color indexed="81"/>
            <rFont val="Tahoma"/>
            <family val="2"/>
          </rPr>
          <t xml:space="preserve">
5 pour les randonnées et la nature)</t>
        </r>
      </text>
    </comment>
    <comment ref="V131" authorId="0">
      <text>
        <r>
          <rPr>
            <b/>
            <sz val="9"/>
            <color indexed="81"/>
            <rFont val="Tahoma"/>
            <family val="2"/>
          </rPr>
          <t>GAILLARD, Matthieu:</t>
        </r>
        <r>
          <rPr>
            <sz val="9"/>
            <color indexed="81"/>
            <rFont val="Tahoma"/>
            <family val="2"/>
          </rPr>
          <t xml:space="preserve">
5 pour les randonnées &amp; nature</t>
        </r>
      </text>
    </comment>
    <comment ref="Y131"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B131" authorId="0">
      <text>
        <r>
          <rPr>
            <b/>
            <sz val="9"/>
            <color indexed="81"/>
            <rFont val="Tahoma"/>
            <family val="2"/>
          </rPr>
          <t>GAILLARD, Matthieu:</t>
        </r>
        <r>
          <rPr>
            <sz val="9"/>
            <color indexed="81"/>
            <rFont val="Tahoma"/>
            <family val="2"/>
          </rPr>
          <t xml:space="preserve">
5 pour les randonnées et la nature)</t>
        </r>
      </text>
    </comment>
    <comment ref="AF131" authorId="0">
      <text>
        <r>
          <rPr>
            <b/>
            <sz val="9"/>
            <color indexed="81"/>
            <rFont val="Tahoma"/>
            <family val="2"/>
          </rPr>
          <t>GAILLARD, Matthieu:</t>
        </r>
        <r>
          <rPr>
            <sz val="9"/>
            <color indexed="81"/>
            <rFont val="Tahoma"/>
            <family val="2"/>
          </rPr>
          <t xml:space="preserve">
Déconseillé en randos et natures</t>
        </r>
      </text>
    </comment>
    <comment ref="AI131" authorId="0">
      <text>
        <r>
          <rPr>
            <b/>
            <sz val="9"/>
            <color indexed="81"/>
            <rFont val="Tahoma"/>
            <family val="2"/>
          </rPr>
          <t>GAILLARD, Matthieu:</t>
        </r>
        <r>
          <rPr>
            <sz val="9"/>
            <color indexed="81"/>
            <rFont val="Tahoma"/>
            <family val="2"/>
          </rPr>
          <t xml:space="preserve">
5 pour les randonnées et la nature</t>
        </r>
      </text>
    </comment>
    <comment ref="M134" authorId="0">
      <text>
        <r>
          <rPr>
            <b/>
            <sz val="9"/>
            <color indexed="81"/>
            <rFont val="Tahoma"/>
            <family val="2"/>
          </rPr>
          <t>GAILLARD, Matthieu:</t>
        </r>
        <r>
          <rPr>
            <sz val="9"/>
            <color indexed="81"/>
            <rFont val="Tahoma"/>
            <family val="2"/>
          </rPr>
          <t xml:space="preserve">
5 pour les randonnées et la nature</t>
        </r>
      </text>
    </comment>
    <comment ref="U134" authorId="0">
      <text>
        <r>
          <rPr>
            <b/>
            <sz val="9"/>
            <color indexed="81"/>
            <rFont val="Tahoma"/>
            <family val="2"/>
          </rPr>
          <t>GAILLARD, Matthieu:</t>
        </r>
        <r>
          <rPr>
            <sz val="9"/>
            <color indexed="81"/>
            <rFont val="Tahoma"/>
            <family val="2"/>
          </rPr>
          <t xml:space="preserve">
5 pour les randonnées et la nature)</t>
        </r>
      </text>
    </comment>
    <comment ref="Y134" authorId="0">
      <text>
        <r>
          <rPr>
            <b/>
            <sz val="9"/>
            <color indexed="81"/>
            <rFont val="Tahoma"/>
            <family val="2"/>
          </rPr>
          <t>GAILLARD, Matthieu:</t>
        </r>
        <r>
          <rPr>
            <sz val="9"/>
            <color indexed="81"/>
            <rFont val="Tahoma"/>
            <family val="2"/>
          </rPr>
          <t xml:space="preserve">
Surtout le Sud pour ma nature</t>
        </r>
      </text>
    </comment>
    <comment ref="AA134" authorId="0">
      <text>
        <r>
          <rPr>
            <b/>
            <sz val="9"/>
            <color indexed="81"/>
            <rFont val="Tahoma"/>
            <family val="2"/>
          </rPr>
          <t>GAILLARD, Matthieu:</t>
        </r>
        <r>
          <rPr>
            <sz val="9"/>
            <color indexed="81"/>
            <rFont val="Tahoma"/>
            <family val="2"/>
          </rPr>
          <t xml:space="preserve">
5 pour les randonnées et la nature surtout le centre et le nord
</t>
        </r>
      </text>
    </comment>
    <comment ref="AC134" authorId="0">
      <text>
        <r>
          <rPr>
            <b/>
            <sz val="9"/>
            <color indexed="81"/>
            <rFont val="Tahoma"/>
            <family val="2"/>
          </rPr>
          <t>GAILLARD, Matthieu:</t>
        </r>
        <r>
          <rPr>
            <sz val="9"/>
            <color indexed="81"/>
            <rFont val="Tahoma"/>
            <family val="2"/>
          </rPr>
          <t xml:space="preserve">
Conseillé pour les randonnées et la nature (sauf les Andes) - Déconseillé pour les plages au Sud du Brésil</t>
        </r>
      </text>
    </comment>
    <comment ref="AD134" authorId="0">
      <text>
        <r>
          <rPr>
            <b/>
            <sz val="9"/>
            <color indexed="81"/>
            <rFont val="Tahoma"/>
            <family val="2"/>
          </rPr>
          <t>GAILLARD, Matthieu:</t>
        </r>
        <r>
          <rPr>
            <sz val="9"/>
            <color indexed="81"/>
            <rFont val="Tahoma"/>
            <family val="2"/>
          </rPr>
          <t xml:space="preserve">
Région de Rio pour la plage et le Soleil -  Mais déconseillé pour les plages et le soleil dans le Sud. </t>
        </r>
      </text>
    </comment>
    <comment ref="AF134" authorId="0">
      <text>
        <r>
          <rPr>
            <b/>
            <sz val="9"/>
            <color indexed="81"/>
            <rFont val="Tahoma"/>
            <family val="2"/>
          </rPr>
          <t>GAILLARD, Matthieu:</t>
        </r>
        <r>
          <rPr>
            <sz val="9"/>
            <color indexed="81"/>
            <rFont val="Tahoma"/>
            <family val="2"/>
          </rPr>
          <t xml:space="preserve">
Déconseillé en randos et natures</t>
        </r>
      </text>
    </comment>
    <comment ref="AI134" authorId="0">
      <text>
        <r>
          <rPr>
            <b/>
            <sz val="9"/>
            <color indexed="81"/>
            <rFont val="Tahoma"/>
            <family val="2"/>
          </rPr>
          <t>GAILLARD, Matthieu:</t>
        </r>
        <r>
          <rPr>
            <sz val="9"/>
            <color indexed="81"/>
            <rFont val="Tahoma"/>
            <family val="2"/>
          </rPr>
          <t xml:space="preserve">
5 pour les randonnées et la nature</t>
        </r>
      </text>
    </comment>
    <comment ref="M137" authorId="0">
      <text>
        <r>
          <rPr>
            <b/>
            <sz val="9"/>
            <color indexed="81"/>
            <rFont val="Tahoma"/>
            <family val="2"/>
          </rPr>
          <t>GAILLARD, Matthieu:</t>
        </r>
        <r>
          <rPr>
            <sz val="9"/>
            <color indexed="81"/>
            <rFont val="Tahoma"/>
            <family val="2"/>
          </rPr>
          <t xml:space="preserve">
5 pour les randonnées et la nature</t>
        </r>
      </text>
    </comment>
    <comment ref="U137" authorId="0">
      <text>
        <r>
          <rPr>
            <b/>
            <sz val="9"/>
            <color indexed="81"/>
            <rFont val="Tahoma"/>
            <family val="2"/>
          </rPr>
          <t>GAILLARD, Matthieu:</t>
        </r>
        <r>
          <rPr>
            <sz val="9"/>
            <color indexed="81"/>
            <rFont val="Tahoma"/>
            <family val="2"/>
          </rPr>
          <t xml:space="preserve">
5 pour les randonnées et la nature)</t>
        </r>
      </text>
    </comment>
    <comment ref="V137" authorId="0">
      <text>
        <r>
          <rPr>
            <b/>
            <sz val="9"/>
            <color indexed="81"/>
            <rFont val="Tahoma"/>
            <family val="2"/>
          </rPr>
          <t>GAILLARD, Matthieu:</t>
        </r>
        <r>
          <rPr>
            <sz val="9"/>
            <color indexed="81"/>
            <rFont val="Tahoma"/>
            <family val="2"/>
          </rPr>
          <t xml:space="preserve">
5 pour les randonnées &amp; nature</t>
        </r>
      </text>
    </comment>
    <comment ref="Y137"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C137" authorId="0">
      <text>
        <r>
          <rPr>
            <b/>
            <sz val="9"/>
            <color indexed="81"/>
            <rFont val="Tahoma"/>
            <family val="2"/>
          </rPr>
          <t>GAILLARD, Matthieu:</t>
        </r>
        <r>
          <rPr>
            <sz val="9"/>
            <color indexed="81"/>
            <rFont val="Tahoma"/>
            <family val="2"/>
          </rPr>
          <t xml:space="preserve">
5 pour les randonnées et la nature)</t>
        </r>
      </text>
    </comment>
    <comment ref="AF137" authorId="0">
      <text>
        <r>
          <rPr>
            <b/>
            <sz val="9"/>
            <color indexed="81"/>
            <rFont val="Tahoma"/>
            <family val="2"/>
          </rPr>
          <t>GAILLARD, Matthieu:</t>
        </r>
        <r>
          <rPr>
            <sz val="9"/>
            <color indexed="81"/>
            <rFont val="Tahoma"/>
            <family val="2"/>
          </rPr>
          <t xml:space="preserve">
Déconseillé en randos et natures</t>
        </r>
      </text>
    </comment>
    <comment ref="AI137" authorId="0">
      <text>
        <r>
          <rPr>
            <b/>
            <sz val="9"/>
            <color indexed="81"/>
            <rFont val="Tahoma"/>
            <family val="2"/>
          </rPr>
          <t>GAILLARD, Matthieu:</t>
        </r>
        <r>
          <rPr>
            <sz val="9"/>
            <color indexed="81"/>
            <rFont val="Tahoma"/>
            <family val="2"/>
          </rPr>
          <t xml:space="preserve">
5 pour les randonnées et la nature</t>
        </r>
      </text>
    </comment>
    <comment ref="U140" authorId="0">
      <text>
        <r>
          <rPr>
            <b/>
            <sz val="9"/>
            <color indexed="81"/>
            <rFont val="Tahoma"/>
            <family val="2"/>
          </rPr>
          <t>GAILLARD, Matthieu:</t>
        </r>
        <r>
          <rPr>
            <sz val="9"/>
            <color indexed="81"/>
            <rFont val="Tahoma"/>
            <family val="2"/>
          </rPr>
          <t xml:space="preserve">
5 pour les randonnées et la nature)</t>
        </r>
      </text>
    </comment>
    <comment ref="Z140" authorId="0">
      <text>
        <r>
          <rPr>
            <b/>
            <sz val="9"/>
            <color indexed="81"/>
            <rFont val="Tahoma"/>
            <family val="2"/>
          </rPr>
          <t>GAILLARD, Matthieu:</t>
        </r>
        <r>
          <rPr>
            <sz val="9"/>
            <color indexed="81"/>
            <rFont val="Tahoma"/>
            <family val="2"/>
          </rPr>
          <t xml:space="preserve">
5 pour le soleil et la plage- Déconseillée pour la rando et nature dans Altiplano et Amazonie</t>
        </r>
      </text>
    </comment>
    <comment ref="AA140" authorId="0">
      <text>
        <r>
          <rPr>
            <b/>
            <sz val="9"/>
            <color indexed="81"/>
            <rFont val="Tahoma"/>
            <family val="2"/>
          </rPr>
          <t>GAILLARD, Matthieu:</t>
        </r>
        <r>
          <rPr>
            <sz val="9"/>
            <color indexed="81"/>
            <rFont val="Tahoma"/>
            <family val="2"/>
          </rPr>
          <t xml:space="preserve">
5 pour les randonnées et la nature)</t>
        </r>
      </text>
    </comment>
    <comment ref="AF140" authorId="0">
      <text>
        <r>
          <rPr>
            <b/>
            <sz val="9"/>
            <color indexed="81"/>
            <rFont val="Tahoma"/>
            <family val="2"/>
          </rPr>
          <t>GAILLARD, Matthieu:</t>
        </r>
        <r>
          <rPr>
            <sz val="9"/>
            <color indexed="81"/>
            <rFont val="Tahoma"/>
            <family val="2"/>
          </rPr>
          <t xml:space="preserve">
Déconseillé en randos et natures</t>
        </r>
      </text>
    </comment>
    <comment ref="AI140" authorId="0">
      <text>
        <r>
          <rPr>
            <b/>
            <sz val="9"/>
            <color indexed="81"/>
            <rFont val="Tahoma"/>
            <family val="2"/>
          </rPr>
          <t>GAILLARD, Matthieu:</t>
        </r>
        <r>
          <rPr>
            <sz val="9"/>
            <color indexed="81"/>
            <rFont val="Tahoma"/>
            <family val="2"/>
          </rPr>
          <t xml:space="preserve">
5 pour les randonnées et la nature</t>
        </r>
      </text>
    </comment>
  </commentList>
</comments>
</file>

<file path=xl/comments4.xml><?xml version="1.0" encoding="utf-8"?>
<comments xmlns="http://schemas.openxmlformats.org/spreadsheetml/2006/main">
  <authors>
    <author>GAILLARD, Matthieu</author>
  </authors>
  <commentList>
    <comment ref="N3" authorId="0">
      <text>
        <r>
          <rPr>
            <b/>
            <sz val="9"/>
            <color indexed="81"/>
            <rFont val="Tahoma"/>
            <family val="2"/>
          </rPr>
          <t>GAILLARD, Matthieu:</t>
        </r>
        <r>
          <rPr>
            <sz val="9"/>
            <color indexed="81"/>
            <rFont val="Tahoma"/>
            <family val="2"/>
          </rPr>
          <t xml:space="preserve">
Mais 5 pour Rio</t>
        </r>
      </text>
    </comment>
    <comment ref="AA3" authorId="0">
      <text>
        <r>
          <rPr>
            <b/>
            <sz val="9"/>
            <color indexed="81"/>
            <rFont val="Tahoma"/>
            <family val="2"/>
          </rPr>
          <t>GAILLARD, Matthieu:</t>
        </r>
        <r>
          <rPr>
            <sz val="9"/>
            <color indexed="81"/>
            <rFont val="Tahoma"/>
            <family val="2"/>
          </rPr>
          <t xml:space="preserve">
Mais 1 en juillet</t>
        </r>
      </text>
    </comment>
    <comment ref="O12" authorId="0">
      <text>
        <r>
          <rPr>
            <b/>
            <sz val="9"/>
            <color indexed="81"/>
            <rFont val="Tahoma"/>
            <family val="2"/>
          </rPr>
          <t>GAILLARD, Matthieu:</t>
        </r>
        <r>
          <rPr>
            <sz val="9"/>
            <color indexed="81"/>
            <rFont val="Tahoma"/>
            <family val="2"/>
          </rPr>
          <t xml:space="preserve">
Mais 1 en juillet</t>
        </r>
      </text>
    </comment>
    <comment ref="S23" authorId="0">
      <text>
        <r>
          <rPr>
            <b/>
            <sz val="9"/>
            <color indexed="81"/>
            <rFont val="Tahoma"/>
            <family val="2"/>
          </rPr>
          <t>GAILLARD, Matthieu:</t>
        </r>
        <r>
          <rPr>
            <sz val="9"/>
            <color indexed="81"/>
            <rFont val="Tahoma"/>
            <family val="2"/>
          </rPr>
          <t xml:space="preserve">
5 pour les randonnées et la nature</t>
        </r>
      </text>
    </comment>
    <comment ref="T23" authorId="0">
      <text>
        <r>
          <rPr>
            <b/>
            <sz val="9"/>
            <color indexed="81"/>
            <rFont val="Tahoma"/>
            <family val="2"/>
          </rPr>
          <t>GAILLARD, Matthieu:</t>
        </r>
        <r>
          <rPr>
            <sz val="9"/>
            <color indexed="81"/>
            <rFont val="Tahoma"/>
            <family val="2"/>
          </rPr>
          <t xml:space="preserve">
5 pour les randonnées et la nature</t>
        </r>
      </text>
    </comment>
    <comment ref="U23" authorId="0">
      <text>
        <r>
          <rPr>
            <b/>
            <sz val="9"/>
            <color indexed="81"/>
            <rFont val="Tahoma"/>
            <family val="2"/>
          </rPr>
          <t>GAILLARD, Matthieu:</t>
        </r>
        <r>
          <rPr>
            <sz val="9"/>
            <color indexed="81"/>
            <rFont val="Tahoma"/>
            <family val="2"/>
          </rPr>
          <t xml:space="preserve">
5 pour les randonnées et la nature</t>
        </r>
      </text>
    </comment>
    <comment ref="T36" authorId="0">
      <text>
        <r>
          <rPr>
            <b/>
            <sz val="9"/>
            <color indexed="81"/>
            <rFont val="Tahoma"/>
            <family val="2"/>
          </rPr>
          <t xml:space="preserve">GAILLARD, Matthieu:
Conseillé pour les plages et la nature au Sud. </t>
        </r>
      </text>
    </comment>
    <comment ref="U36" authorId="0">
      <text>
        <r>
          <rPr>
            <b/>
            <sz val="9"/>
            <color indexed="81"/>
            <rFont val="Tahoma"/>
            <family val="2"/>
          </rPr>
          <t>GAILLARD, Matthieu:</t>
        </r>
        <r>
          <rPr>
            <sz val="9"/>
            <color indexed="81"/>
            <rFont val="Tahoma"/>
            <family val="2"/>
          </rPr>
          <t xml:space="preserve">
GAILLARD, Matthieu:
Méridionale pour le soleil et la plage - Sud pour les randonnées et la nature - Déconseillée pour randos, nature et pla</t>
        </r>
      </text>
    </comment>
    <comment ref="V36" authorId="0">
      <text>
        <r>
          <rPr>
            <b/>
            <sz val="9"/>
            <color indexed="81"/>
            <rFont val="Tahoma"/>
            <family val="2"/>
          </rPr>
          <t>GAILLARD, Matthieu:</t>
        </r>
        <r>
          <rPr>
            <sz val="9"/>
            <color indexed="81"/>
            <rFont val="Tahoma"/>
            <family val="2"/>
          </rPr>
          <t xml:space="preserve">
5 pour les randonnées &amp; nature</t>
        </r>
      </text>
    </comment>
    <comment ref="W36" authorId="0">
      <text>
        <r>
          <rPr>
            <b/>
            <sz val="9"/>
            <color indexed="81"/>
            <rFont val="Tahoma"/>
            <family val="2"/>
          </rPr>
          <t>GAILLARD, Matthieu:
5 pour les randonnées &amp; nature (Zone Sud)</t>
        </r>
      </text>
    </comment>
    <comment ref="Y36" authorId="0">
      <text>
        <r>
          <rPr>
            <b/>
            <sz val="9"/>
            <color indexed="81"/>
            <rFont val="Tahoma"/>
            <family val="2"/>
          </rPr>
          <t>GAILLARD, Matthieu:</t>
        </r>
        <r>
          <rPr>
            <sz val="9"/>
            <color indexed="81"/>
            <rFont val="Tahoma"/>
            <family val="2"/>
          </rPr>
          <t xml:space="preserve">
Conseillé pour le soleil et les plages</t>
        </r>
      </text>
    </comment>
    <comment ref="AB36" authorId="0">
      <text>
        <r>
          <rPr>
            <b/>
            <sz val="9"/>
            <color indexed="81"/>
            <rFont val="Tahoma"/>
            <family val="2"/>
          </rPr>
          <t>GAILLARD, Matthieu:</t>
        </r>
        <r>
          <rPr>
            <sz val="9"/>
            <color indexed="81"/>
            <rFont val="Tahoma"/>
            <family val="2"/>
          </rPr>
          <t xml:space="preserve">
En aout 2</t>
        </r>
      </text>
    </comment>
    <comment ref="AC36" authorId="0">
      <text>
        <r>
          <rPr>
            <b/>
            <sz val="9"/>
            <color indexed="81"/>
            <rFont val="Tahoma"/>
            <family val="2"/>
          </rPr>
          <t>GAILLARD, Matthieu:</t>
        </r>
        <r>
          <rPr>
            <sz val="9"/>
            <color indexed="81"/>
            <rFont val="Tahoma"/>
            <family val="2"/>
          </rPr>
          <t xml:space="preserve">
En septembre 1</t>
        </r>
      </text>
    </comment>
    <comment ref="V46" authorId="0">
      <text>
        <r>
          <rPr>
            <b/>
            <sz val="9"/>
            <color indexed="81"/>
            <rFont val="Tahoma"/>
            <family val="2"/>
          </rPr>
          <t>GAILLARD, Matthieu:</t>
        </r>
        <r>
          <rPr>
            <sz val="9"/>
            <color indexed="81"/>
            <rFont val="Tahoma"/>
            <family val="2"/>
          </rPr>
          <t xml:space="preserve">
5 pour les randonnées &amp; nature</t>
        </r>
      </text>
    </comment>
    <comment ref="X46" authorId="0">
      <text>
        <r>
          <rPr>
            <b/>
            <sz val="9"/>
            <color indexed="81"/>
            <rFont val="Tahoma"/>
            <family val="2"/>
          </rPr>
          <t>GAILLARD, Matthieu:</t>
        </r>
        <r>
          <rPr>
            <sz val="9"/>
            <color indexed="81"/>
            <rFont val="Tahoma"/>
            <family val="2"/>
          </rPr>
          <t xml:space="preserve">
Pour les plages et le Soleil surtout le Nord. </t>
        </r>
      </text>
    </comment>
    <comment ref="Y46" authorId="0">
      <text>
        <r>
          <rPr>
            <b/>
            <sz val="9"/>
            <color indexed="81"/>
            <rFont val="Tahoma"/>
            <family val="2"/>
          </rPr>
          <t>GAILLARD, Matthieu:</t>
        </r>
        <r>
          <rPr>
            <sz val="9"/>
            <color indexed="81"/>
            <rFont val="Tahoma"/>
            <family val="2"/>
          </rPr>
          <t xml:space="preserve">
Pour les plages, le Nord. Pour la nature, le désert. </t>
        </r>
      </text>
    </comment>
    <comment ref="Z46" authorId="0">
      <text>
        <r>
          <rPr>
            <b/>
            <sz val="9"/>
            <color indexed="81"/>
            <rFont val="Tahoma"/>
            <family val="2"/>
          </rPr>
          <t>GAILLARD, Matthieu:</t>
        </r>
        <r>
          <rPr>
            <sz val="9"/>
            <color indexed="81"/>
            <rFont val="Tahoma"/>
            <family val="2"/>
          </rPr>
          <t xml:space="preserve">
Déconseillé en randos et natures</t>
        </r>
      </text>
    </comment>
    <comment ref="AB46" authorId="0">
      <text>
        <r>
          <rPr>
            <b/>
            <sz val="9"/>
            <color indexed="81"/>
            <rFont val="Tahoma"/>
            <family val="2"/>
          </rPr>
          <t>GAILLARD, Matthieu:</t>
        </r>
        <r>
          <rPr>
            <sz val="9"/>
            <color indexed="81"/>
            <rFont val="Tahoma"/>
            <family val="2"/>
          </rPr>
          <t xml:space="preserve">
Déconseillé en randos et natures</t>
        </r>
      </text>
    </comment>
    <comment ref="AC46" authorId="0">
      <text>
        <r>
          <rPr>
            <b/>
            <sz val="9"/>
            <color indexed="81"/>
            <rFont val="Tahoma"/>
            <family val="2"/>
          </rPr>
          <t>GAILLARD, Matthieu:</t>
        </r>
        <r>
          <rPr>
            <sz val="9"/>
            <color indexed="81"/>
            <rFont val="Tahoma"/>
            <family val="2"/>
          </rPr>
          <t xml:space="preserve">
5 pour les randonnées et la nature (le Nord)- Déconseillé dans le Sud pour la nature et les randonnées. </t>
        </r>
      </text>
    </comment>
    <comment ref="AE46" authorId="0">
      <text>
        <r>
          <rPr>
            <b/>
            <sz val="9"/>
            <color indexed="81"/>
            <rFont val="Tahoma"/>
            <family val="2"/>
          </rPr>
          <t>GAILLARD, Matthieu:</t>
        </r>
        <r>
          <rPr>
            <sz val="9"/>
            <color indexed="81"/>
            <rFont val="Tahoma"/>
            <family val="2"/>
          </rPr>
          <t xml:space="preserve">
5 pour les randonnées et la nature</t>
        </r>
      </text>
    </comment>
    <comment ref="O59" authorId="0">
      <text>
        <r>
          <rPr>
            <b/>
            <sz val="9"/>
            <color indexed="81"/>
            <rFont val="Tahoma"/>
            <family val="2"/>
          </rPr>
          <t>GAILLARD, Matthieu:</t>
        </r>
        <r>
          <rPr>
            <sz val="9"/>
            <color indexed="81"/>
            <rFont val="Tahoma"/>
            <family val="2"/>
          </rPr>
          <t xml:space="preserve">
Mais 1 en juillet</t>
        </r>
      </text>
    </comment>
    <comment ref="Q59" authorId="0">
      <text>
        <r>
          <rPr>
            <b/>
            <sz val="9"/>
            <color indexed="81"/>
            <rFont val="Tahoma"/>
            <family val="2"/>
          </rPr>
          <t>GAILLARD, Matthieu:</t>
        </r>
        <r>
          <rPr>
            <sz val="9"/>
            <color indexed="81"/>
            <rFont val="Tahoma"/>
            <family val="2"/>
          </rPr>
          <t xml:space="preserve">
5 pour les randonnées et la nature)</t>
        </r>
      </text>
    </comment>
    <comment ref="R59" authorId="0">
      <text>
        <r>
          <rPr>
            <b/>
            <sz val="9"/>
            <color indexed="81"/>
            <rFont val="Tahoma"/>
            <family val="2"/>
          </rPr>
          <t>GAILLARD, Matthieu:</t>
        </r>
        <r>
          <rPr>
            <sz val="9"/>
            <color indexed="81"/>
            <rFont val="Tahoma"/>
            <family val="2"/>
          </rPr>
          <t xml:space="preserve">
5 pour les randonnées &amp; nature</t>
        </r>
      </text>
    </comment>
    <comment ref="T59" authorId="0">
      <text>
        <r>
          <rPr>
            <b/>
            <sz val="9"/>
            <color indexed="81"/>
            <rFont val="Tahoma"/>
            <family val="2"/>
          </rPr>
          <t>GAILLARD, Matthieu:</t>
        </r>
        <r>
          <rPr>
            <sz val="9"/>
            <color indexed="81"/>
            <rFont val="Tahoma"/>
            <family val="2"/>
          </rPr>
          <t xml:space="preserve">
5 pour le soleil et la plage- 
</t>
        </r>
      </text>
    </comment>
    <comment ref="U59" authorId="0">
      <text>
        <r>
          <rPr>
            <b/>
            <sz val="9"/>
            <color indexed="81"/>
            <rFont val="Tahoma"/>
            <family val="2"/>
          </rPr>
          <t>GAILLARD, Matthieu:</t>
        </r>
        <r>
          <rPr>
            <sz val="9"/>
            <color indexed="81"/>
            <rFont val="Tahoma"/>
            <family val="2"/>
          </rPr>
          <t xml:space="preserve">
Sauf Amazonie pour les randos</t>
        </r>
      </text>
    </comment>
    <comment ref="X59" authorId="0">
      <text>
        <r>
          <rPr>
            <b/>
            <sz val="9"/>
            <color indexed="81"/>
            <rFont val="Tahoma"/>
            <family val="2"/>
          </rPr>
          <t>GAILLARD, Matthieu:</t>
        </r>
        <r>
          <rPr>
            <sz val="9"/>
            <color indexed="81"/>
            <rFont val="Tahoma"/>
            <family val="2"/>
          </rPr>
          <t xml:space="preserve">
mais mois de juin = 1</t>
        </r>
      </text>
    </comment>
  </commentList>
</comments>
</file>

<file path=xl/sharedStrings.xml><?xml version="1.0" encoding="utf-8"?>
<sst xmlns="http://schemas.openxmlformats.org/spreadsheetml/2006/main" count="4414" uniqueCount="1320">
  <si>
    <t>Pays</t>
  </si>
  <si>
    <t>Moyenne</t>
  </si>
  <si>
    <t>Prix Source Voyage Autour du Monde</t>
  </si>
  <si>
    <t>Argentine</t>
  </si>
  <si>
    <t>Bolivie</t>
  </si>
  <si>
    <t>Brésil</t>
  </si>
  <si>
    <t>Belize</t>
  </si>
  <si>
    <t>Chili</t>
  </si>
  <si>
    <t>Cuba</t>
  </si>
  <si>
    <t>Colombie</t>
  </si>
  <si>
    <t>Equateur</t>
  </si>
  <si>
    <t>Guatemala</t>
  </si>
  <si>
    <t>Jamaïque</t>
  </si>
  <si>
    <t>Mexique</t>
  </si>
  <si>
    <t>Nicaragua</t>
  </si>
  <si>
    <t>Paraguay</t>
  </si>
  <si>
    <t>Pérou</t>
  </si>
  <si>
    <t>Panama</t>
  </si>
  <si>
    <t>Salvador</t>
  </si>
  <si>
    <t>Uruguay</t>
  </si>
  <si>
    <t>Venezuela</t>
  </si>
  <si>
    <t>Botswana</t>
  </si>
  <si>
    <t>Egypte</t>
  </si>
  <si>
    <t>Kenya</t>
  </si>
  <si>
    <t>Mauritanie</t>
  </si>
  <si>
    <t>Malawi</t>
  </si>
  <si>
    <t>Maroc</t>
  </si>
  <si>
    <t>Mali</t>
  </si>
  <si>
    <t>Namibie</t>
  </si>
  <si>
    <t>Ouganda</t>
  </si>
  <si>
    <t>Tanzanie</t>
  </si>
  <si>
    <t>Tunisie</t>
  </si>
  <si>
    <t>Madagascar</t>
  </si>
  <si>
    <t>Australie</t>
  </si>
  <si>
    <t>îles Fidji</t>
  </si>
  <si>
    <t>île de Pâques</t>
  </si>
  <si>
    <t>Birmanie</t>
  </si>
  <si>
    <t>Cambodge</t>
  </si>
  <si>
    <t>Corée du sud</t>
  </si>
  <si>
    <t>Chine</t>
  </si>
  <si>
    <t>Israël</t>
  </si>
  <si>
    <t>Inde</t>
  </si>
  <si>
    <t>Indonésie</t>
  </si>
  <si>
    <t>Japon</t>
  </si>
  <si>
    <t>Jordanie</t>
  </si>
  <si>
    <t>Laos</t>
  </si>
  <si>
    <t>Malaisie</t>
  </si>
  <si>
    <t>Maldives</t>
  </si>
  <si>
    <t>Mongolie</t>
  </si>
  <si>
    <t>Népal</t>
  </si>
  <si>
    <t>Taïwan</t>
  </si>
  <si>
    <t>Thaïlande</t>
  </si>
  <si>
    <t>Tibet</t>
  </si>
  <si>
    <t>Pakistan</t>
  </si>
  <si>
    <t>Philippines</t>
  </si>
  <si>
    <t>Singapour</t>
  </si>
  <si>
    <t>Sri Lanka</t>
  </si>
  <si>
    <t>Syrie</t>
  </si>
  <si>
    <t>Hong-Kong</t>
  </si>
  <si>
    <t>Honduras</t>
  </si>
  <si>
    <t>Afrique</t>
  </si>
  <si>
    <t>Afrique du Sud</t>
  </si>
  <si>
    <t>Mayotte</t>
  </si>
  <si>
    <t>îles Cook</t>
  </si>
  <si>
    <t>Polynésie</t>
  </si>
  <si>
    <t>Brunei</t>
  </si>
  <si>
    <t>Papouasie Nouvelle-Guinée</t>
  </si>
  <si>
    <t>Russie</t>
  </si>
  <si>
    <t>Timor</t>
  </si>
  <si>
    <t>Vietnam</t>
  </si>
  <si>
    <t>Costa Rica</t>
  </si>
  <si>
    <t>Prix Source Frog on the road</t>
  </si>
  <si>
    <t>2 - Thaïlande : Sur place = 13 € | Vol = 650 € | Séjour = 830 €</t>
  </si>
  <si>
    <t>3 - Yemen : Sur place = 15 € | Vol = 600 € | Séjour = 980 €</t>
  </si>
  <si>
    <t>4 - Malaisie : Sur place = 15 € | Vol = 600 € | Séjour = 1730 €</t>
  </si>
  <si>
    <t>5 - Chine : Sur place = 16 € | Vol = 500 € | Séjour = 1350 €</t>
  </si>
  <si>
    <t>6 - Mongolie : Sur place = 17 € | Vol = 750 € | Séjour = 1900 €</t>
  </si>
  <si>
    <t>7 - Birmanie : Sur place = 18 € | Vol = 800 € | Séjour = 1950 €</t>
  </si>
  <si>
    <t>8 - Népal : Sur place = 18 € | Vol = 660 € | Séjour = 1510 €</t>
  </si>
  <si>
    <t>9 - Tibet : Sur place = 18 € | Vol = 1030 € | Séjour = 1550 €</t>
  </si>
  <si>
    <t>10 - Paraguay : Sur place = 19 € | Vol = 1040 € | Séjour = 1590 €</t>
  </si>
  <si>
    <t>11 - Venezuela : Sur place = 19 € | Vol = 740 € | Séjour = 1230 €</t>
  </si>
  <si>
    <t>12 - Cambodge : Sur place = 19 € | Vol = 750 € | Séjour = 1850 €</t>
  </si>
  <si>
    <t>13 - Inde : Sur place = 19 € | Vol = 550 € | Séjour = 1080 €</t>
  </si>
  <si>
    <t>14 - Côte d'Ivoire : Sur place = 20 € | Vol = 600 € | Séjour = 850 €</t>
  </si>
  <si>
    <t>15 - Sri Lanka : Sur place = 20 € | Vol = 620 € | Séjour = 1050 €</t>
  </si>
  <si>
    <t>16 - Tanzanie : Sur place = 21 € | Vol = 670 € | Séjour = 1580 €</t>
  </si>
  <si>
    <t>17 - Bolivie : Sur place = 21 € | Vol = 1000 € | Séjour = 2100 €</t>
  </si>
  <si>
    <t>18 - Indonésie : Sur place = 21 € | Vol = 650 € | Séjour = 1180 €</t>
  </si>
  <si>
    <t>19 - Madagascar : Sur place = 22 € | Vol = 920 € | Séjour = 1190 €</t>
  </si>
  <si>
    <t>20 - Costa Rica : Sur place = 22 € | Vol = 810 € | Séjour = 1800 €</t>
  </si>
  <si>
    <t>21 - Laos : Sur place = 22 € | Vol = 830 € | Séjour = 1450 €</t>
  </si>
  <si>
    <t>22 - Togo : Sur place = 23 € | Vol = 610 € | Séjour = 1330 €</t>
  </si>
  <si>
    <t>23 - Equateur : Sur place = 23 € | Vol = 800 € | Séjour = 1700 €</t>
  </si>
  <si>
    <t>24 - Pérou : Sur place = 23 € | Vol = 940 € | Séjour = 2100 €</t>
  </si>
  <si>
    <t>25 - Bulgarie : Sur place = 24 € | Vol = 95 € | Séjour = 640 €</t>
  </si>
  <si>
    <t>26 - Nicaragua : Sur place = 24 € | Vol = 860 € | Séjour = 2000 €</t>
  </si>
  <si>
    <t>27 - Argentine : Sur place = 25 € | Vol = 900 € | Séjour = 2400 €</t>
  </si>
  <si>
    <t>28 - Syrie : Sur place = 25 € | Vol = 310 € | Séjour = 1540 €</t>
  </si>
  <si>
    <t>29 - Burkina Faso : Sur place = 25 € | Vol = 540 € | Séjour = 1280 €</t>
  </si>
  <si>
    <t>30 - Biélorussie : Sur place = 25 € | Vol = 210 € | Séjour = 500 €</t>
  </si>
  <si>
    <t>31 - Kenya : Sur place = 26 € | Vol = 500 € | Séjour = 1090 €</t>
  </si>
  <si>
    <t>32 - Mauritanie : Sur place = 26 € | Vol = 530 € | Séjour = 1030 €</t>
  </si>
  <si>
    <t>33 - Philippines : Sur place = 27 € | Vol = 660 € | Séjour = 2150 €</t>
  </si>
  <si>
    <t>34 - Bénin : Sur place = 28 € | Vol = 620 € | Séjour = 1300 €</t>
  </si>
  <si>
    <t>35 - Nigéria : Sur place = 29 € | Vol = 640 € | Séjour = 1470 €</t>
  </si>
  <si>
    <t>36 - Mexique : Sur place = 29 € | Vol = 650 € | Séjour = 1120 €</t>
  </si>
  <si>
    <t>37 - Afrique du Sud : Sur place = 30 € | Vol = 700 € | Séjour = 1700 €</t>
  </si>
  <si>
    <t>38 - Mali : Sur place = 30 € | Vol = 500 € | Séjour = 1500 €</t>
  </si>
  <si>
    <t>39 - Niger : Sur place = 30 € | Vol = 690 € | Séjour = 1250 €</t>
  </si>
  <si>
    <t>40 - Afghanistan : Sur place = 30 € | Vol = 1800 € | Séjour = 2010 €</t>
  </si>
  <si>
    <t>41 - Guatemala : Sur place = 31 € | Vol = 710 € | Séjour = 1780 €</t>
  </si>
  <si>
    <t>42 - Pologne : Sur place = 32 € | Vol = 100 € | Séjour = 1100 €</t>
  </si>
  <si>
    <t>43 - Ouzbekistan : Sur place = 32 € | Vol = 520 € | Séjour = 1630 €</t>
  </si>
  <si>
    <t>44 - Bangladesh : Sur place = 32 € | Vol = 1100 € | Séjour = 1520 €</t>
  </si>
  <si>
    <t>45 - Libye : Sur place = 33 € | Vol = 400 € | Séjour = 1700 €</t>
  </si>
  <si>
    <t>46 - Colombie : Sur place = 33 € | Vol = 760 € | Séjour = 2600 €</t>
  </si>
  <si>
    <t>47 - Maroc : Sur place = 34 € | Vol = 170 € | Séjour = 340 €</t>
  </si>
  <si>
    <t>48 - Tunisie : Sur place = 34 € | Vol = 230 € | Séjour = 310 €</t>
  </si>
  <si>
    <t>49 - Brésil : Sur place = 35 € | Vol = 800 € | Séjour = 1200 €</t>
  </si>
  <si>
    <t>50 - Sénégal : Sur place = 36 € | Vol = 510 € | Séjour = 690 €</t>
  </si>
  <si>
    <t>51 - République Dominicaine : Sur place = 37 € | Vol = 700 € | Séjour = 800 €</t>
  </si>
  <si>
    <t>52 - Egypte : Sur place = 38 € | Vol = 280 € | Séjour = 480 €</t>
  </si>
  <si>
    <t>53 - Singapour : Sur place = 38 € | Vol = 630 € | Séjour = 1700 €</t>
  </si>
  <si>
    <t>54 - Hongrie : Sur place = 39 € | Vol = 75 € | Séjour = 330 €</t>
  </si>
  <si>
    <t>55 - Chili : Sur place = 40 € | Vol = 950 € | Séjour = 3100 €</t>
  </si>
  <si>
    <t>56 - Arménie : Sur place = 40 € | Vol = 400 € | Séjour = 1400 €</t>
  </si>
  <si>
    <t>57 - Cuba : Sur place = 42 € | Vol = 750 € | Séjour = 1000 €</t>
  </si>
  <si>
    <t>58 - Bosnie : Sur place = 42 € | Vol = 250 € | Séjour = 600 €</t>
  </si>
  <si>
    <t>59 - Brunei : Sur place = 43 € | Vol = 1050 € | Séjour = 1550 €</t>
  </si>
  <si>
    <t>60 - Liban : Sur place = 44 € | Vol = 240 € | Séjour = 910 €</t>
  </si>
  <si>
    <t>61 - Roumanie : Sur place = 45 € | Vol = 190 € | Séjour = 990 €</t>
  </si>
  <si>
    <t>62 - Burundi : Sur place = 45 € | Vol = 1200 € | Séjour = 2000 €</t>
  </si>
  <si>
    <t>63 - Ethiopie : Sur place = 46 € | Vol = 610 € | Séjour = 1650 €</t>
  </si>
  <si>
    <t>64 - Slovénie : Sur place = 47 € | Vol = 140 € | Séjour = 460 €</t>
  </si>
  <si>
    <t>65 - Guyane : Sur place = 48 € | Vol = 730 € | Séjour = 1900 €</t>
  </si>
  <si>
    <t>66 - Malte : Sur place = 48 € | Vol = 170 € | Séjour = 430 €</t>
  </si>
  <si>
    <t>67 - Turquie : Sur place = 48 € | Vol = 190 € | Séjour = 360 €</t>
  </si>
  <si>
    <t>68 - Jordanie : Sur place = 49 € | Vol = 350 € | Séjour = 910 €</t>
  </si>
  <si>
    <t>69 - Jamaïque : Sur place = 49 € | Vol = 820 € | Séjour = 1440 €</t>
  </si>
  <si>
    <t>70 - Ile Maurice : Sur place = 50 € | Vol = 880 € | Séjour = 1150 €</t>
  </si>
  <si>
    <t>71 - Crête : Sur place = 50 € | Vol = 230 € | Séjour = 580 €</t>
  </si>
  <si>
    <t>72 - Albanie : Sur place = 50 € | Vol = 200 € | Séjour = 1200 €</t>
  </si>
  <si>
    <t>73 - Chypre : Sur place = 51 € | Vol = 190 € | Séjour = 510 €</t>
  </si>
  <si>
    <t>74 - Namibie : Sur place = 52 € | Vol = 840 € | Séjour = 2300 €</t>
  </si>
  <si>
    <t>75 - Portugal : Sur place = 52 € | Vol = 130 € | Séjour = 480 €</t>
  </si>
  <si>
    <t>76 - Russie : Sur place = 52 € | Vol = 190 € | Séjour = 1300 €</t>
  </si>
  <si>
    <t>77 - Slovaquie : Sur place = 52 € | Vol = 180 € | Séjour = 590 €</t>
  </si>
  <si>
    <t>78 - Maldives : Sur place = 52 € | Vol = 720 € | Séjour = 1380 €</t>
  </si>
  <si>
    <t>79 - Bahamas : Sur place = 52 € | Vol = 700 € | Séjour = 2200 €</t>
  </si>
  <si>
    <t>80 - Etats-Unis : Sur place = 53 € | Vol = 560 € | Séjour = 1100 €</t>
  </si>
  <si>
    <t>81 - Grèce : Sur place = 54 € | Vol = 200 € | Séjour = 380 €</t>
  </si>
  <si>
    <t>82 - Andorre : Sur place = 55 € | Vol = 100 € | Séjour = 700 €</t>
  </si>
  <si>
    <t>83 - Royaume Uni : Sur place = 55 € | Vol = 100 € | Séjour = 790 €</t>
  </si>
  <si>
    <t>84 - Ecosse : Sur place = 55 € | Vol = 80 € | Séjour = 780 €</t>
  </si>
  <si>
    <t>85 - Australie : Sur place = 55 € | Vol = 1100 € | Séjour = 3200 €</t>
  </si>
  <si>
    <t>86 - Azerbaïdjan : Sur place = 55 € | Vol = 500 € | Séjour = 1100 €</t>
  </si>
  <si>
    <t>87 - Algérie : Sur place = 60 € | Vol = 250 € | Séjour = 760 €</t>
  </si>
  <si>
    <t>88 - Canada : Sur place = 60 € | Vol = 700 € | Séjour = 1600 €</t>
  </si>
  <si>
    <t>89 - Oman : Sur place = 60 € | Vol = 450 € | Séjour = 1100 €</t>
  </si>
  <si>
    <t>90 - Nouvelle Zélande : Sur place = 60 € | Vol = 1200 € | Séjour = 1690 €</t>
  </si>
  <si>
    <t>91 - Croatie : Sur place = 61 € | Vol = 145 € | Séjour = 410 €</t>
  </si>
  <si>
    <t>92 - Espagne : Sur place = 62 € | Vol = 65 € | Séjour = 350 €</t>
  </si>
  <si>
    <t>93 - Islande : Sur place = 63 € | Vol = 320 € | Séjour = 1320 €</t>
  </si>
  <si>
    <t>94 - Suède : Sur place = 64 € | Vol = 140 € | Séjour = 1300 €</t>
  </si>
  <si>
    <t>95 - Martinique : Sur place = 65 € | Vol = 570 € | Séjour = 710 €</t>
  </si>
  <si>
    <t>96 - Réunion : Sur place = 68 € | Vol = 790 € | Séjour = 1240 €</t>
  </si>
  <si>
    <t>97 - Norvège : Sur place = 68 € | Vol = 140 € | Séjour = 1700 €</t>
  </si>
  <si>
    <t>98 - Japon : Sur place = 68 € | Vol = 640 € | Séjour = 2650 €</t>
  </si>
  <si>
    <t>99 - Zimbabwe : Sur place = 69 € | Vol = 1100 € | Séjour = 2300 €</t>
  </si>
  <si>
    <t>100 - Irlande : Sur place = 69 € | Vol = 90 € | Séjour = 650 €</t>
  </si>
  <si>
    <t>101 - République tchèque : Sur place = 69 € | Vol = 80 € | Séjour = 270 €</t>
  </si>
  <si>
    <t>102 - Polynésie : Sur place = 69 € | Vol = 1500 € | Séjour = 2400 €</t>
  </si>
  <si>
    <t>103 - Finlande : Sur place = 70 € | Vol = 150 € | Séjour = 950 €</t>
  </si>
  <si>
    <t>104 - Corée du sud : Sur place = 70 € | Vol = 600 € | Séjour = 1430 €</t>
  </si>
  <si>
    <t>105 - Guadeloupe : Sur place = 71 € | Vol = 600 € | Séjour = 820 €</t>
  </si>
  <si>
    <t>106 - Belgique : Sur place = 75 € | Vol = 80 € | Séjour = 650 €</t>
  </si>
  <si>
    <t>107 - France : Sur place = 76 € | Vol = 70 € | Séjour = 500 €</t>
  </si>
  <si>
    <t>108 - Italie : Sur place = 77 € | Vol = 66 € | Séjour = 380 €</t>
  </si>
  <si>
    <t>109 - Suisse : Sur place = 77 € | Vol = 85 € | Séjour = 600 €</t>
  </si>
  <si>
    <t>110 - Cap Vert : Sur place = 78 € | Vol = 630 € | Séjour = 900 €</t>
  </si>
  <si>
    <t>111 - Israël : Sur place = 79 € | Vol = 250 € | Séjour = 810 €</t>
  </si>
  <si>
    <t>112 - Allemagne : Sur place = 80 € | Vol = 100 € | Séjour = 800 €</t>
  </si>
  <si>
    <t>113 - Autriche : Sur place = 80 € | Vol = 120 € | Séjour = 600 €</t>
  </si>
  <si>
    <t>114 - Pays-Bas : Sur place = 80 € | Vol = 80 € | Séjour = 420 €</t>
  </si>
  <si>
    <t>115 - Nouvelle Calédonie : Sur place = 85 € | Vol = 1400 € | Séjour = 2000 €</t>
  </si>
  <si>
    <t>116 - Barbade : Sur place = 85 € | Vol = 1100 € | Séjour = 1450 €</t>
  </si>
  <si>
    <t>117 - Danemark : Sur place = 95 € | Vol = 120 € | Séjour = 950 €</t>
  </si>
  <si>
    <t>118 - Angola : Sur place = 100 € | Vol = 1300 € | Séjour = 2000 €</t>
  </si>
  <si>
    <t>119 - Botswana : Sur place = 110 € | Vol = 950 € | Séjour = 2800 €</t>
  </si>
  <si>
    <t>120 - Seychelles : Sur place = 115 € | Vol = 720 € | Séjour = 1260 €</t>
  </si>
  <si>
    <t>1 - Vietnam : Sur place = 11 € | Vol = 650 € | Séjour = 1450 €</t>
  </si>
  <si>
    <t>1 - Vietnam :</t>
  </si>
  <si>
    <t>Vietnam :</t>
  </si>
  <si>
    <t>= 11</t>
  </si>
  <si>
    <t>11</t>
  </si>
  <si>
    <t>2 - Thaïlande :</t>
  </si>
  <si>
    <t>Thaïlande :</t>
  </si>
  <si>
    <t>= 13</t>
  </si>
  <si>
    <t>13</t>
  </si>
  <si>
    <t>3 - Yemen :</t>
  </si>
  <si>
    <t>Yemen :</t>
  </si>
  <si>
    <t>Yemen</t>
  </si>
  <si>
    <t>= 15</t>
  </si>
  <si>
    <t>15</t>
  </si>
  <si>
    <t>4 - Malaisie :</t>
  </si>
  <si>
    <t>Malaisie :</t>
  </si>
  <si>
    <t>5 - Chine :</t>
  </si>
  <si>
    <t>Chine :</t>
  </si>
  <si>
    <t>= 16</t>
  </si>
  <si>
    <t>16</t>
  </si>
  <si>
    <t>6 - Mongolie :</t>
  </si>
  <si>
    <t>Mongolie :</t>
  </si>
  <si>
    <t>= 17</t>
  </si>
  <si>
    <t>17</t>
  </si>
  <si>
    <t>7 - Birmanie :</t>
  </si>
  <si>
    <t>Birmanie :</t>
  </si>
  <si>
    <t>= 18</t>
  </si>
  <si>
    <t>18</t>
  </si>
  <si>
    <t>8 - Népal :</t>
  </si>
  <si>
    <t>Népal :</t>
  </si>
  <si>
    <t>9 - Tibet :</t>
  </si>
  <si>
    <t>Tibet :</t>
  </si>
  <si>
    <t>10 - Paraguay :</t>
  </si>
  <si>
    <t>Paraguay :</t>
  </si>
  <si>
    <t>= 19</t>
  </si>
  <si>
    <t>19</t>
  </si>
  <si>
    <t>11 - Venezuela :</t>
  </si>
  <si>
    <t>Venezuela :</t>
  </si>
  <si>
    <t>12 - Cambodge :</t>
  </si>
  <si>
    <t>Cambodge :</t>
  </si>
  <si>
    <t>13 - Inde :</t>
  </si>
  <si>
    <t>Inde :</t>
  </si>
  <si>
    <t>14 - Côte d'Ivoire :</t>
  </si>
  <si>
    <t>Côte d'Ivoire :</t>
  </si>
  <si>
    <t>Côte d'Ivoire</t>
  </si>
  <si>
    <t>= 20</t>
  </si>
  <si>
    <t>20</t>
  </si>
  <si>
    <t>15 - Sri Lanka :</t>
  </si>
  <si>
    <t>Sri Lanka :</t>
  </si>
  <si>
    <t>16 - Tanzanie :</t>
  </si>
  <si>
    <t>Tanzanie :</t>
  </si>
  <si>
    <t>= 21</t>
  </si>
  <si>
    <t>21</t>
  </si>
  <si>
    <t>17 - Bolivie :</t>
  </si>
  <si>
    <t>Bolivie :</t>
  </si>
  <si>
    <t>18 - Indonésie :</t>
  </si>
  <si>
    <t>Indonésie :</t>
  </si>
  <si>
    <t>19 - Madagascar :</t>
  </si>
  <si>
    <t>Madagascar :</t>
  </si>
  <si>
    <t>= 22</t>
  </si>
  <si>
    <t>22</t>
  </si>
  <si>
    <t>20 - Costa Rica :</t>
  </si>
  <si>
    <t>Costa Rica :</t>
  </si>
  <si>
    <t>21 - Laos :</t>
  </si>
  <si>
    <t>Laos :</t>
  </si>
  <si>
    <t>22 - Togo :</t>
  </si>
  <si>
    <t>Togo :</t>
  </si>
  <si>
    <t>Togo</t>
  </si>
  <si>
    <t>= 23</t>
  </si>
  <si>
    <t>23</t>
  </si>
  <si>
    <t>23 - Equateur :</t>
  </si>
  <si>
    <t>Equateur :</t>
  </si>
  <si>
    <t>24 - Pérou :</t>
  </si>
  <si>
    <t>Pérou :</t>
  </si>
  <si>
    <t>25 - Bulgarie :</t>
  </si>
  <si>
    <t>Bulgarie :</t>
  </si>
  <si>
    <t>Bulgarie</t>
  </si>
  <si>
    <t>= 24</t>
  </si>
  <si>
    <t>24</t>
  </si>
  <si>
    <t>26 - Nicaragua :</t>
  </si>
  <si>
    <t>Nicaragua :</t>
  </si>
  <si>
    <t>27 - Argentine :</t>
  </si>
  <si>
    <t>Argentine :</t>
  </si>
  <si>
    <t>= 25</t>
  </si>
  <si>
    <t>25</t>
  </si>
  <si>
    <t>28 - Syrie :</t>
  </si>
  <si>
    <t>Syrie :</t>
  </si>
  <si>
    <t>29 - Burkina Faso :</t>
  </si>
  <si>
    <t>Burkina Faso :</t>
  </si>
  <si>
    <t>Burkina Faso</t>
  </si>
  <si>
    <t>30 - Biélorussie :</t>
  </si>
  <si>
    <t>Biélorussie :</t>
  </si>
  <si>
    <t>Biélorussie</t>
  </si>
  <si>
    <t>31 - Kenya :</t>
  </si>
  <si>
    <t>Kenya :</t>
  </si>
  <si>
    <t>= 26</t>
  </si>
  <si>
    <t>26</t>
  </si>
  <si>
    <t>32 - Mauritanie :</t>
  </si>
  <si>
    <t>Mauritanie :</t>
  </si>
  <si>
    <t>33 - Philippines :</t>
  </si>
  <si>
    <t>Philippines :</t>
  </si>
  <si>
    <t>= 27</t>
  </si>
  <si>
    <t>27</t>
  </si>
  <si>
    <t>34 - Bénin :</t>
  </si>
  <si>
    <t>Bénin :</t>
  </si>
  <si>
    <t>Bénin</t>
  </si>
  <si>
    <t>= 28</t>
  </si>
  <si>
    <t>28</t>
  </si>
  <si>
    <t>35 - Nigéria :</t>
  </si>
  <si>
    <t>Nigéria :</t>
  </si>
  <si>
    <t>Nigéria</t>
  </si>
  <si>
    <t>= 29</t>
  </si>
  <si>
    <t>29</t>
  </si>
  <si>
    <t>36 - Mexique :</t>
  </si>
  <si>
    <t>Mexique :</t>
  </si>
  <si>
    <t>37 - Afrique du Sud :</t>
  </si>
  <si>
    <t>Afrique du Sud :</t>
  </si>
  <si>
    <t>= 30</t>
  </si>
  <si>
    <t>30</t>
  </si>
  <si>
    <t>38 - Mali :</t>
  </si>
  <si>
    <t>Mali :</t>
  </si>
  <si>
    <t>39 - Niger :</t>
  </si>
  <si>
    <t>Niger :</t>
  </si>
  <si>
    <t>Niger</t>
  </si>
  <si>
    <t>40 - Afghanistan :</t>
  </si>
  <si>
    <t>Afghanistan :</t>
  </si>
  <si>
    <t>Afghanistan</t>
  </si>
  <si>
    <t>41 - Guatemala :</t>
  </si>
  <si>
    <t>Guatemala :</t>
  </si>
  <si>
    <t>= 31</t>
  </si>
  <si>
    <t>31</t>
  </si>
  <si>
    <t>42 - Pologne :</t>
  </si>
  <si>
    <t>Pologne :</t>
  </si>
  <si>
    <t>Pologne</t>
  </si>
  <si>
    <t>= 32</t>
  </si>
  <si>
    <t>32</t>
  </si>
  <si>
    <t>43 - Ouzbekistan :</t>
  </si>
  <si>
    <t>Ouzbekistan :</t>
  </si>
  <si>
    <t>Ouzbekistan</t>
  </si>
  <si>
    <t>44 - Bangladesh :</t>
  </si>
  <si>
    <t>Bangladesh :</t>
  </si>
  <si>
    <t>Bangladesh</t>
  </si>
  <si>
    <t>45 - Libye :</t>
  </si>
  <si>
    <t>Libye :</t>
  </si>
  <si>
    <t>Libye</t>
  </si>
  <si>
    <t>= 33</t>
  </si>
  <si>
    <t>33</t>
  </si>
  <si>
    <t>46 - Colombie :</t>
  </si>
  <si>
    <t>Colombie :</t>
  </si>
  <si>
    <t>47 - Maroc :</t>
  </si>
  <si>
    <t>Maroc :</t>
  </si>
  <si>
    <t>= 34</t>
  </si>
  <si>
    <t>34</t>
  </si>
  <si>
    <t>48 - Tunisie :</t>
  </si>
  <si>
    <t>Tunisie :</t>
  </si>
  <si>
    <t>49 - Brésil :</t>
  </si>
  <si>
    <t>Brésil :</t>
  </si>
  <si>
    <t>= 35</t>
  </si>
  <si>
    <t>35</t>
  </si>
  <si>
    <t>50 - Sénégal :</t>
  </si>
  <si>
    <t>Sénégal :</t>
  </si>
  <si>
    <t>Sénégal</t>
  </si>
  <si>
    <t>= 36</t>
  </si>
  <si>
    <t>36</t>
  </si>
  <si>
    <t>51 - République Dominicaine :</t>
  </si>
  <si>
    <t>République Dominicai</t>
  </si>
  <si>
    <t>= 37</t>
  </si>
  <si>
    <t>37</t>
  </si>
  <si>
    <t>52 - Egypte :</t>
  </si>
  <si>
    <t>Egypte :</t>
  </si>
  <si>
    <t>= 38</t>
  </si>
  <si>
    <t>38</t>
  </si>
  <si>
    <t>53 - Singapour :</t>
  </si>
  <si>
    <t>Singapour :</t>
  </si>
  <si>
    <t>54 - Hongrie :</t>
  </si>
  <si>
    <t>Hongrie :</t>
  </si>
  <si>
    <t>Hongrie</t>
  </si>
  <si>
    <t>= 39</t>
  </si>
  <si>
    <t>39</t>
  </si>
  <si>
    <t>55 - Chili :</t>
  </si>
  <si>
    <t>Chili :</t>
  </si>
  <si>
    <t>= 40</t>
  </si>
  <si>
    <t>40</t>
  </si>
  <si>
    <t>56 - Arménie :</t>
  </si>
  <si>
    <t>Arménie :</t>
  </si>
  <si>
    <t>Arménie</t>
  </si>
  <si>
    <t>57 - Cuba :</t>
  </si>
  <si>
    <t>Cuba :</t>
  </si>
  <si>
    <t>= 42</t>
  </si>
  <si>
    <t>42</t>
  </si>
  <si>
    <t>58 - Bosnie :</t>
  </si>
  <si>
    <t>Bosnie :</t>
  </si>
  <si>
    <t>Bosnie</t>
  </si>
  <si>
    <t>59 - Brunei :</t>
  </si>
  <si>
    <t>Brunei :</t>
  </si>
  <si>
    <t>= 43</t>
  </si>
  <si>
    <t>43</t>
  </si>
  <si>
    <t>60 - Liban :</t>
  </si>
  <si>
    <t>Liban :</t>
  </si>
  <si>
    <t>Liban</t>
  </si>
  <si>
    <t>= 44</t>
  </si>
  <si>
    <t>44</t>
  </si>
  <si>
    <t>61 - Roumanie :</t>
  </si>
  <si>
    <t>Roumanie :</t>
  </si>
  <si>
    <t>Roumanie</t>
  </si>
  <si>
    <t>= 45</t>
  </si>
  <si>
    <t>45</t>
  </si>
  <si>
    <t>62 - Burundi :</t>
  </si>
  <si>
    <t>Burundi :</t>
  </si>
  <si>
    <t>Burundi</t>
  </si>
  <si>
    <t>63 - Ethiopie :</t>
  </si>
  <si>
    <t>Ethiopie :</t>
  </si>
  <si>
    <t>Ethiopie</t>
  </si>
  <si>
    <t>= 46</t>
  </si>
  <si>
    <t>46</t>
  </si>
  <si>
    <t>64 - Slovénie :</t>
  </si>
  <si>
    <t>Slovénie :</t>
  </si>
  <si>
    <t>Slovénie</t>
  </si>
  <si>
    <t>= 47</t>
  </si>
  <si>
    <t>47</t>
  </si>
  <si>
    <t>65 - Guyane :</t>
  </si>
  <si>
    <t>Guyane :</t>
  </si>
  <si>
    <t>Guyane</t>
  </si>
  <si>
    <t>= 48</t>
  </si>
  <si>
    <t>48</t>
  </si>
  <si>
    <t>66 - Malte :</t>
  </si>
  <si>
    <t>Malte :</t>
  </si>
  <si>
    <t>Malte</t>
  </si>
  <si>
    <t>67 - Turquie :</t>
  </si>
  <si>
    <t>Turquie :</t>
  </si>
  <si>
    <t>Turquie</t>
  </si>
  <si>
    <t>68 - Jordanie :</t>
  </si>
  <si>
    <t>Jordanie :</t>
  </si>
  <si>
    <t>= 49</t>
  </si>
  <si>
    <t>49</t>
  </si>
  <si>
    <t>69 - Jamaïque :</t>
  </si>
  <si>
    <t>Jamaïque :</t>
  </si>
  <si>
    <t>70 - Ile Maurice :</t>
  </si>
  <si>
    <t>Ile Maurice :</t>
  </si>
  <si>
    <t>Ile Maurice</t>
  </si>
  <si>
    <t>= 50</t>
  </si>
  <si>
    <t>50</t>
  </si>
  <si>
    <t>71 - Crête :</t>
  </si>
  <si>
    <t>Crête :</t>
  </si>
  <si>
    <t>Crête</t>
  </si>
  <si>
    <t>72 - Albanie :</t>
  </si>
  <si>
    <t>Albanie :</t>
  </si>
  <si>
    <t>Albanie</t>
  </si>
  <si>
    <t>73 - Chypre :</t>
  </si>
  <si>
    <t>Chypre :</t>
  </si>
  <si>
    <t>Chypre</t>
  </si>
  <si>
    <t>= 51</t>
  </si>
  <si>
    <t>51</t>
  </si>
  <si>
    <t>74 - Namibie :</t>
  </si>
  <si>
    <t>Namibie :</t>
  </si>
  <si>
    <t>= 52</t>
  </si>
  <si>
    <t>52</t>
  </si>
  <si>
    <t>75 - Portugal :</t>
  </si>
  <si>
    <t>Portugal :</t>
  </si>
  <si>
    <t>Portugal</t>
  </si>
  <si>
    <t>76 - Russie :</t>
  </si>
  <si>
    <t>Russie :</t>
  </si>
  <si>
    <t>77 - Slovaquie :</t>
  </si>
  <si>
    <t>Slovaquie :</t>
  </si>
  <si>
    <t>Slovaquie</t>
  </si>
  <si>
    <t>78 - Maldives :</t>
  </si>
  <si>
    <t>Maldives :</t>
  </si>
  <si>
    <t>79 - Bahamas :</t>
  </si>
  <si>
    <t>Bahamas :</t>
  </si>
  <si>
    <t>Bahamas</t>
  </si>
  <si>
    <t>80 - Etats-Unis :</t>
  </si>
  <si>
    <t>Etats-Unis :</t>
  </si>
  <si>
    <t>Etats-Unis</t>
  </si>
  <si>
    <t>= 53</t>
  </si>
  <si>
    <t>53</t>
  </si>
  <si>
    <t>81 - Grèce :</t>
  </si>
  <si>
    <t>Grèce :</t>
  </si>
  <si>
    <t>Grèce</t>
  </si>
  <si>
    <t>= 54</t>
  </si>
  <si>
    <t>54</t>
  </si>
  <si>
    <t>82 - Andorre :</t>
  </si>
  <si>
    <t>Andorre :</t>
  </si>
  <si>
    <t>Andorre</t>
  </si>
  <si>
    <t>= 55</t>
  </si>
  <si>
    <t>55</t>
  </si>
  <si>
    <t>83 - Royaume Uni :</t>
  </si>
  <si>
    <t>Royaume Uni :</t>
  </si>
  <si>
    <t>Royaume Uni</t>
  </si>
  <si>
    <t>84 - Ecosse :</t>
  </si>
  <si>
    <t>Ecosse :</t>
  </si>
  <si>
    <t>Ecosse</t>
  </si>
  <si>
    <t>85 - Australie :</t>
  </si>
  <si>
    <t>Australie :</t>
  </si>
  <si>
    <t>86 - Azerbaïdjan :</t>
  </si>
  <si>
    <t>Azerbaïdjan :</t>
  </si>
  <si>
    <t>Azerbaïdjan</t>
  </si>
  <si>
    <t>87 - Algérie :</t>
  </si>
  <si>
    <t>Algérie :</t>
  </si>
  <si>
    <t>Algérie</t>
  </si>
  <si>
    <t>= 60</t>
  </si>
  <si>
    <t>60</t>
  </si>
  <si>
    <t>88 - Canada :</t>
  </si>
  <si>
    <t>Canada :</t>
  </si>
  <si>
    <t>Canada</t>
  </si>
  <si>
    <t>89 - Oman :</t>
  </si>
  <si>
    <t>Oman :</t>
  </si>
  <si>
    <t>Oman</t>
  </si>
  <si>
    <t>90 - Nouvelle Zélande :</t>
  </si>
  <si>
    <t>Nouvelle Zélande :</t>
  </si>
  <si>
    <t>Nouvelle Zélande</t>
  </si>
  <si>
    <t>91 - Croatie :</t>
  </si>
  <si>
    <t>Croatie :</t>
  </si>
  <si>
    <t>Croatie</t>
  </si>
  <si>
    <t>= 61</t>
  </si>
  <si>
    <t>61</t>
  </si>
  <si>
    <t>92 - Espagne :</t>
  </si>
  <si>
    <t>Espagne :</t>
  </si>
  <si>
    <t>Espagne</t>
  </si>
  <si>
    <t>= 62</t>
  </si>
  <si>
    <t>62</t>
  </si>
  <si>
    <t>93 - Islande :</t>
  </si>
  <si>
    <t>Islande :</t>
  </si>
  <si>
    <t>Islande</t>
  </si>
  <si>
    <t>= 63</t>
  </si>
  <si>
    <t>63</t>
  </si>
  <si>
    <t>94 - Suède :</t>
  </si>
  <si>
    <t>Suède :</t>
  </si>
  <si>
    <t>Suède</t>
  </si>
  <si>
    <t>= 64</t>
  </si>
  <si>
    <t>64</t>
  </si>
  <si>
    <t>95 - Martinique :</t>
  </si>
  <si>
    <t>Martinique :</t>
  </si>
  <si>
    <t>Martinique</t>
  </si>
  <si>
    <t>= 65</t>
  </si>
  <si>
    <t>65</t>
  </si>
  <si>
    <t>96 - Réunion :</t>
  </si>
  <si>
    <t>Réunion :</t>
  </si>
  <si>
    <t>Réunion</t>
  </si>
  <si>
    <t>= 68</t>
  </si>
  <si>
    <t>68</t>
  </si>
  <si>
    <t>97 - Norvège :</t>
  </si>
  <si>
    <t>Norvège :</t>
  </si>
  <si>
    <t>Norvège</t>
  </si>
  <si>
    <t>98 - Japon :</t>
  </si>
  <si>
    <t>Japon :</t>
  </si>
  <si>
    <t>99 - Zimbabwe :</t>
  </si>
  <si>
    <t>Zimbabwe :</t>
  </si>
  <si>
    <t>Zimbabwe</t>
  </si>
  <si>
    <t>= 69</t>
  </si>
  <si>
    <t>69</t>
  </si>
  <si>
    <t>100 - Irlande :</t>
  </si>
  <si>
    <t>Irlande :</t>
  </si>
  <si>
    <t>Irlande</t>
  </si>
  <si>
    <t>101 - République tchèque :</t>
  </si>
  <si>
    <t>République tchèque :</t>
  </si>
  <si>
    <t>République tchèque</t>
  </si>
  <si>
    <t>102 - Polynésie :</t>
  </si>
  <si>
    <t>Polynésie :</t>
  </si>
  <si>
    <t>103 - Finlande :</t>
  </si>
  <si>
    <t>Finlande :</t>
  </si>
  <si>
    <t>Finlande</t>
  </si>
  <si>
    <t>= 70</t>
  </si>
  <si>
    <t>70</t>
  </si>
  <si>
    <t>104 - Corée du sud :</t>
  </si>
  <si>
    <t>Corée du sud :</t>
  </si>
  <si>
    <t>105 - Guadeloupe :</t>
  </si>
  <si>
    <t>Guadeloupe :</t>
  </si>
  <si>
    <t>Guadeloupe</t>
  </si>
  <si>
    <t>= 71</t>
  </si>
  <si>
    <t>71</t>
  </si>
  <si>
    <t>106 - Belgique :</t>
  </si>
  <si>
    <t>Belgique :</t>
  </si>
  <si>
    <t>Belgique</t>
  </si>
  <si>
    <t>= 75</t>
  </si>
  <si>
    <t>75</t>
  </si>
  <si>
    <t>107 - France :</t>
  </si>
  <si>
    <t>France :</t>
  </si>
  <si>
    <t>France</t>
  </si>
  <si>
    <t>= 76</t>
  </si>
  <si>
    <t>76</t>
  </si>
  <si>
    <t>108 - Italie :</t>
  </si>
  <si>
    <t>Italie :</t>
  </si>
  <si>
    <t>Italie</t>
  </si>
  <si>
    <t>= 77</t>
  </si>
  <si>
    <t>77</t>
  </si>
  <si>
    <t>109 - Suisse :</t>
  </si>
  <si>
    <t>Suisse :</t>
  </si>
  <si>
    <t>Suisse</t>
  </si>
  <si>
    <t>110 - Cap Vert :</t>
  </si>
  <si>
    <t>Cap Vert :</t>
  </si>
  <si>
    <t>Cap Vert</t>
  </si>
  <si>
    <t>= 78</t>
  </si>
  <si>
    <t>78</t>
  </si>
  <si>
    <t>111 - Israël :</t>
  </si>
  <si>
    <t>Israël :</t>
  </si>
  <si>
    <t>= 79</t>
  </si>
  <si>
    <t>79</t>
  </si>
  <si>
    <t>112 - Allemagne :</t>
  </si>
  <si>
    <t>Allemagne :</t>
  </si>
  <si>
    <t>Allemagne</t>
  </si>
  <si>
    <t>= 80</t>
  </si>
  <si>
    <t>80</t>
  </si>
  <si>
    <t>113 - Autriche :</t>
  </si>
  <si>
    <t>Autriche :</t>
  </si>
  <si>
    <t>Autriche</t>
  </si>
  <si>
    <t>114 - Pays-Bas :</t>
  </si>
  <si>
    <t>Pays-Bas :</t>
  </si>
  <si>
    <t>Pays-Bas</t>
  </si>
  <si>
    <t>115 - Nouvelle Calédonie :</t>
  </si>
  <si>
    <t>Nouvelle Calédonie :</t>
  </si>
  <si>
    <t>Nouvelle Calédonie</t>
  </si>
  <si>
    <t>= 85</t>
  </si>
  <si>
    <t>85</t>
  </si>
  <si>
    <t>116 - Barbade :</t>
  </si>
  <si>
    <t>Barbade :</t>
  </si>
  <si>
    <t>Barbade</t>
  </si>
  <si>
    <t>117 - Danemark :</t>
  </si>
  <si>
    <t>Danemark :</t>
  </si>
  <si>
    <t>Danemark</t>
  </si>
  <si>
    <t>= 95</t>
  </si>
  <si>
    <t>95</t>
  </si>
  <si>
    <t>118 - Angola :</t>
  </si>
  <si>
    <t>Angola :</t>
  </si>
  <si>
    <t>Angola</t>
  </si>
  <si>
    <t>10</t>
  </si>
  <si>
    <t>119 - Botswana :</t>
  </si>
  <si>
    <t>Botswana :</t>
  </si>
  <si>
    <t>120 - Seychelles :</t>
  </si>
  <si>
    <t>Seychelles :</t>
  </si>
  <si>
    <t>Seychelles</t>
  </si>
  <si>
    <t>République Dominicaine</t>
  </si>
  <si>
    <t>Prix Source Quand Partir ?</t>
  </si>
  <si>
    <t>Evaluation Eve</t>
  </si>
  <si>
    <t>Evaluation Matthieu</t>
  </si>
  <si>
    <t>Commentaires</t>
  </si>
  <si>
    <t>?</t>
  </si>
  <si>
    <t xml:space="preserve">? </t>
  </si>
  <si>
    <t>Mozambique</t>
  </si>
  <si>
    <t>Source A contresens (de 2010 à 2103)</t>
  </si>
  <si>
    <t>33.2</t>
  </si>
  <si>
    <t>Moyenne Evaluation Eve &amp; Matthieu</t>
  </si>
  <si>
    <t>VISA</t>
  </si>
  <si>
    <t>90 jours</t>
  </si>
  <si>
    <t>30 jours (sinon 25.5 pour 3 mois, 34 pour 6 mois)</t>
  </si>
  <si>
    <t>3 mois</t>
  </si>
  <si>
    <t>1 mois</t>
  </si>
  <si>
    <t>30 jours</t>
  </si>
  <si>
    <t>2 mois</t>
  </si>
  <si>
    <t>4 mois</t>
  </si>
  <si>
    <t>pour les voyageurs individuels, le visa birman est valide 3 mois après émission et 28 jours sur place. En clair, on doit entrer au Myanmar au plus tard 3 mois (- 1 jour) après l'obtention du visa, et on ne peut rester dans le pays que 4 semaines au maximum. </t>
  </si>
  <si>
    <t>28 jours</t>
  </si>
  <si>
    <t>35 ou 45 € en espèces (pour un visa 1 entrée ou plusieurs entrées, valable 3 mois)</t>
  </si>
  <si>
    <t xml:space="preserve">1 mois </t>
  </si>
  <si>
    <t>0u 25,50 jusqu'à 3 mois</t>
  </si>
  <si>
    <t>20 € pour 15 jours, 30 € pour 1 mois ; 50 € pour 3 mois. </t>
  </si>
  <si>
    <t>70 € (80 € par correspondance, frais postaux inclus) pour une validité de 1 mois. Un visa de 3 mois coûte 150 € (avec entrées multiples). </t>
  </si>
  <si>
    <t>Ville</t>
  </si>
  <si>
    <t>Afrique du Sud (Le Cap)</t>
  </si>
  <si>
    <t>Chili (Santiago)</t>
  </si>
  <si>
    <t>Birmanie (Rangoon (Yangon))</t>
  </si>
  <si>
    <t>Inde (Hyderabad)</t>
  </si>
  <si>
    <t>Australie (Adelaide)</t>
  </si>
  <si>
    <t>Mali (Bamako)</t>
  </si>
  <si>
    <t>Oman (Muscat)</t>
  </si>
  <si>
    <t>Kenya (Nairobi)</t>
  </si>
  <si>
    <t>Cambodge (Phnom Penh)</t>
  </si>
  <si>
    <t>Yemen (Sanaa)</t>
  </si>
  <si>
    <t>Afrique du Sud (Port Elisabeth)</t>
  </si>
  <si>
    <t>Inde (Bombay)</t>
  </si>
  <si>
    <t>Inde (Madras)</t>
  </si>
  <si>
    <t>Australie (Canberra)</t>
  </si>
  <si>
    <t>Thaïlande (Bangkok)</t>
  </si>
  <si>
    <t>Thaïlande (Chiang Mai)</t>
  </si>
  <si>
    <t>Birmanie (Mandalay)</t>
  </si>
  <si>
    <t>Burkina Faso (Ouagadougou)</t>
  </si>
  <si>
    <t>Bangladesh (Dhaka)</t>
  </si>
  <si>
    <t>Barbade (Bridgetown)</t>
  </si>
  <si>
    <t>Venezuela (Caracas)</t>
  </si>
  <si>
    <t>Sénégal (Dakar)</t>
  </si>
  <si>
    <t>Tanzanie (Dar es-Salaam)</t>
  </si>
  <si>
    <t>Maldives (Malé)</t>
  </si>
  <si>
    <t>Mauritanie (Nouakchott)</t>
  </si>
  <si>
    <t>Laos (Vientiane)</t>
  </si>
  <si>
    <t>Inde (Calcutta)</t>
  </si>
  <si>
    <t>Australie (Melbourne)</t>
  </si>
  <si>
    <t>Australie (Hobart (Tasmanie))</t>
  </si>
  <si>
    <t>Jamaïque (Kingston)</t>
  </si>
  <si>
    <t>Bénin (Cotonou)</t>
  </si>
  <si>
    <t>Togo (Lome)</t>
  </si>
  <si>
    <t>Costa Rica (San José)</t>
  </si>
  <si>
    <t>Brésil (Recife)</t>
  </si>
  <si>
    <t>Bahamas (Nassau)</t>
  </si>
  <si>
    <t>Cap Vert (Praia)</t>
  </si>
  <si>
    <t>Nicaragua (Managua)</t>
  </si>
  <si>
    <t>Angola (Luanda)</t>
  </si>
  <si>
    <t>Côte d'Ivoire (Abidjan)</t>
  </si>
  <si>
    <t>Nigéria (Lagos)</t>
  </si>
  <si>
    <t>Pérou (Lima)</t>
  </si>
  <si>
    <t>Philippines (Manille)</t>
  </si>
  <si>
    <t>République Dominicaine (Santo Domingo)</t>
  </si>
  <si>
    <t>Espagne (Las Palmas (Canaries))</t>
  </si>
  <si>
    <t>Guatemala (Guatemala Ciudad)</t>
  </si>
  <si>
    <t>Vietnam (Ho Chi Minh Ville (Saigon))</t>
  </si>
  <si>
    <t>Chine (Hong Kong)</t>
  </si>
  <si>
    <t>Vietnam (Hanoi)</t>
  </si>
  <si>
    <t>Argentine (Buenos Aires)</t>
  </si>
  <si>
    <t>Namibie (Windhoek)</t>
  </si>
  <si>
    <t>Note globale</t>
  </si>
  <si>
    <t>Janvier</t>
  </si>
  <si>
    <t>Février</t>
  </si>
  <si>
    <t>Mars</t>
  </si>
  <si>
    <t>Avril</t>
  </si>
  <si>
    <t>Mai</t>
  </si>
  <si>
    <t>Juin</t>
  </si>
  <si>
    <t>Juillet</t>
  </si>
  <si>
    <t>Août</t>
  </si>
  <si>
    <t>Septembre</t>
  </si>
  <si>
    <t>Sri Lanka (Colombo)</t>
  </si>
  <si>
    <t>Guadeloupe (Basse-Terre)</t>
  </si>
  <si>
    <t>Martinique (Fort-de-France)</t>
  </si>
  <si>
    <t>Etats-Unis (Miami)</t>
  </si>
  <si>
    <t>Etats-Unis (Honolulu)</t>
  </si>
  <si>
    <t>Cuba (La Havane)</t>
  </si>
  <si>
    <t>Vietnam (Danang)</t>
  </si>
  <si>
    <t>Australie (Alice Springs)</t>
  </si>
  <si>
    <t>Inde (New Delhi)</t>
  </si>
  <si>
    <t>Inde (Jaisalmer)</t>
  </si>
  <si>
    <t>Etats-Unis (Death Valley)</t>
  </si>
  <si>
    <t>Egypte (Le Caire)</t>
  </si>
  <si>
    <t>Botswana (Francistown)</t>
  </si>
  <si>
    <t>Mexique (Mexico)</t>
  </si>
  <si>
    <t>Afrique du Sud (Johannesburg)</t>
  </si>
  <si>
    <t>La note globale a été calculée uniquement en fonction des données climatiques, classées en fonction du meilleur ensoleillement et du plus faible nombre de jours de pluie, et ne prend pas en compte les particularités touristiques locales - fêtes, événements, etc., qui pourraient rendre un voyage intéressant à cette période.</t>
  </si>
  <si>
    <t>Etats-Unis (Phoenix)</t>
  </si>
  <si>
    <t>Zimbabwe (Harare)</t>
  </si>
  <si>
    <t>Malte (La Valette)</t>
  </si>
  <si>
    <t>Portugal (Lisbonne)</t>
  </si>
  <si>
    <t>Turquie (Antalya)</t>
  </si>
  <si>
    <t>Espagne (Almeria)</t>
  </si>
  <si>
    <t>Tunisie (Djerba)</t>
  </si>
  <si>
    <t>Portugal (Faro et Algarve)</t>
  </si>
  <si>
    <t>Madagascar (Antananarivo)</t>
  </si>
  <si>
    <t>Liban (Beyrouth)</t>
  </si>
  <si>
    <t>Algérie (Alger)</t>
  </si>
  <si>
    <t>Libye (Tripoli)</t>
  </si>
  <si>
    <t>Crête (Héraklion)</t>
  </si>
  <si>
    <t>Népal (Kathmandu)</t>
  </si>
  <si>
    <t>Grèce (Naxos (Iles de la mer Egee))</t>
  </si>
  <si>
    <t>Maroc (Marrakech)</t>
  </si>
  <si>
    <t>Maroc (Rabat)</t>
  </si>
  <si>
    <t>Tunisie (Tozeur)</t>
  </si>
  <si>
    <t>Grèce (Athènes)</t>
  </si>
  <si>
    <t>Tunisie (Tunis)</t>
  </si>
  <si>
    <t>Jordanie (Ammân)</t>
  </si>
  <si>
    <t>Israël (Jérusalem)</t>
  </si>
  <si>
    <t>Chypre (Nicosie)</t>
  </si>
  <si>
    <t>Syrie (Damas)</t>
  </si>
  <si>
    <t>Ouzbekistan (Tashkent)</t>
  </si>
  <si>
    <t>Turquie (Izmir)</t>
  </si>
  <si>
    <t>Turquie (Bodrum)</t>
  </si>
  <si>
    <t>Espagne (Palma de Majorque)</t>
  </si>
  <si>
    <t>Russie (Astrakhan)</t>
  </si>
  <si>
    <t>Afghanistan (Kandahar)</t>
  </si>
  <si>
    <t>Turquie (Istanbul)</t>
  </si>
  <si>
    <t>Chine (Pékin (Beijing))</t>
  </si>
  <si>
    <t>Etats-Unis (Los Angeles)</t>
  </si>
  <si>
    <t>Grèce (Thessalonique)</t>
  </si>
  <si>
    <t>Espagne (Seville)</t>
  </si>
  <si>
    <t>Italie (Brindisi)</t>
  </si>
  <si>
    <t>Italie (Cagliari (Sardaigne))</t>
  </si>
  <si>
    <t>Australie (Darwin)</t>
  </si>
  <si>
    <t>Albanie (Vlore)</t>
  </si>
  <si>
    <t>Azerbaïdjan (Bakou)</t>
  </si>
  <si>
    <t>Italie (Rome)</t>
  </si>
  <si>
    <t>Espagne (Barcelone)</t>
  </si>
  <si>
    <t>Italie (Venise)</t>
  </si>
  <si>
    <t>Italie (Naples)</t>
  </si>
  <si>
    <t>Italie (Palerme (Sicile))</t>
  </si>
  <si>
    <t>Afrique du Sud (Durban)</t>
  </si>
  <si>
    <t>Afghanistan (Kaboul)</t>
  </si>
  <si>
    <t>Espagne (Madrid)</t>
  </si>
  <si>
    <t>France (Ajaccio (Corse))</t>
  </si>
  <si>
    <t>Turquie (Ankara)</t>
  </si>
  <si>
    <t>Arménie (Yerevan)</t>
  </si>
  <si>
    <t>Croatie (Dubrovnik)</t>
  </si>
  <si>
    <t>France (Marseille)</t>
  </si>
  <si>
    <t>Portugal (Porto)</t>
  </si>
  <si>
    <t>Slovaquie (Bratislava)</t>
  </si>
  <si>
    <t>Hongrie (Budapest)</t>
  </si>
  <si>
    <t>Canada (Toronto)</t>
  </si>
  <si>
    <t>Chine (Urumqi)</t>
  </si>
  <si>
    <t>Roumanie (Bucarest)</t>
  </si>
  <si>
    <t>Albanie (Tirana)</t>
  </si>
  <si>
    <t>Andorre (Andorre la vieille)</t>
  </si>
  <si>
    <t>Suisse (Genève)</t>
  </si>
  <si>
    <t>Bulgarie (Sofia)</t>
  </si>
  <si>
    <t>Suède (Stockholm)</t>
  </si>
  <si>
    <t>Etats-Unis (Seattle)</t>
  </si>
  <si>
    <t>Etats-Unis (San Francisco)</t>
  </si>
  <si>
    <t>France (Gap)</t>
  </si>
  <si>
    <t>Etats-Unis (Detroit)</t>
  </si>
  <si>
    <t>Guyane (Cayenne)</t>
  </si>
  <si>
    <t>Etats-Unis (Dallas)</t>
  </si>
  <si>
    <t>Indonésie (Jakarta)</t>
  </si>
  <si>
    <t>Ile Maurice (Port-Louis)</t>
  </si>
  <si>
    <t>Réunion (Saint-Denis)</t>
  </si>
  <si>
    <t>Inde (Srinagar)</t>
  </si>
  <si>
    <t>Octobre</t>
  </si>
  <si>
    <t>Afrique du Sud (Pretoria)</t>
  </si>
  <si>
    <t>Nouvelle Calédonie (Nouméa)</t>
  </si>
  <si>
    <t>Australie (Brisbane)</t>
  </si>
  <si>
    <t>Etats-Unis (Atlanta)</t>
  </si>
  <si>
    <t>Brésil (Belem)</t>
  </si>
  <si>
    <t>Chine (Wuzhou)</t>
  </si>
  <si>
    <t>Brésil (Porto Alegre)</t>
  </si>
  <si>
    <t>Novembre</t>
  </si>
  <si>
    <t>Niger (Niamey)</t>
  </si>
  <si>
    <t>Décembre</t>
  </si>
  <si>
    <t>Ensoleillement (h/j)</t>
  </si>
  <si>
    <t>T moyenne min (°C)</t>
  </si>
  <si>
    <t>T moyenne max (°C)</t>
  </si>
  <si>
    <t>T record min (°C)</t>
  </si>
  <si>
    <t>T record max (°C)</t>
  </si>
  <si>
    <t>Précipitations (mm)</t>
  </si>
  <si>
    <t>Jours de pluie</t>
  </si>
  <si>
    <t>Note globale graphique</t>
  </si>
  <si>
    <t>Continent</t>
  </si>
  <si>
    <t>Asie</t>
  </si>
  <si>
    <t>Europe</t>
  </si>
  <si>
    <t>Amérique du Sud</t>
  </si>
  <si>
    <t>Océanie</t>
  </si>
  <si>
    <t>Amérique Centrale</t>
  </si>
  <si>
    <t>50 € pour une entrée valable de 8 à 30 jours ; 80 € de 31 à 90 jours.</t>
  </si>
  <si>
    <t xml:space="preserve"> Ajouter 20 € pour la délivrance de visa en express</t>
  </si>
  <si>
    <t>Moyen-Orient</t>
  </si>
  <si>
    <t>déconseillé dans une catégorie</t>
  </si>
  <si>
    <t>conseillé dans une catégorie et déconseillé dans une autre</t>
  </si>
  <si>
    <t>catégorie conseillée - acune déconseillée</t>
  </si>
  <si>
    <t>deux catégories conseillées</t>
  </si>
  <si>
    <t>déconseillé dans les 2 catégories</t>
  </si>
  <si>
    <t>Vêtements</t>
  </si>
  <si>
    <t>Bonnet</t>
  </si>
  <si>
    <t>Casquette</t>
  </si>
  <si>
    <t>Echarpe</t>
  </si>
  <si>
    <t>T-shirts manches courtes en coton</t>
  </si>
  <si>
    <t>T-shirts manches courtes en acrylique ((pour les randos, sèchent rapidement)</t>
  </si>
  <si>
    <t>T-shirt manches longues en coton</t>
  </si>
  <si>
    <t>T-shirt manches longues en acrylique</t>
  </si>
  <si>
    <t>chemise manches longues</t>
  </si>
  <si>
    <t>Polaire</t>
  </si>
  <si>
    <t>Sweat-shirt</t>
  </si>
  <si>
    <t>Paire de gants</t>
  </si>
  <si>
    <t>Veste de rando</t>
  </si>
  <si>
    <t>Poncho imperméable</t>
  </si>
  <si>
    <t>Caleçons</t>
  </si>
  <si>
    <t>Paires de chaussettes</t>
  </si>
  <si>
    <t>Paires de chaussettes de rando</t>
  </si>
  <si>
    <t>Jean</t>
  </si>
  <si>
    <t>Pantalon de rando</t>
  </si>
  <si>
    <t>Short</t>
  </si>
  <si>
    <t>Maillot de bain</t>
  </si>
  <si>
    <t>Paire de tongs</t>
  </si>
  <si>
    <t>Paire de baskets</t>
  </si>
  <si>
    <t>Paire de chaussures de marche</t>
  </si>
  <si>
    <t>Trousse de toilette</t>
  </si>
  <si>
    <t>Gel douche</t>
  </si>
  <si>
    <t>Shampoing</t>
  </si>
  <si>
    <t>Déodorant</t>
  </si>
  <si>
    <t>Mousse à raser</t>
  </si>
  <si>
    <t>Rasoir</t>
  </si>
  <si>
    <t>Brosse à dents</t>
  </si>
  <si>
    <t>Dentifrice</t>
  </si>
  <si>
    <t>Coupe ongles</t>
  </si>
  <si>
    <t>Cotons-tiges</t>
  </si>
  <si>
    <t>Anti-moustiques</t>
  </si>
  <si>
    <t>Lingettes</t>
  </si>
  <si>
    <t>Savon antibactérien liquide</t>
  </si>
  <si>
    <t>Crème solaire</t>
  </si>
  <si>
    <t>Après solaire</t>
  </si>
  <si>
    <t>Gel a cheveux</t>
  </si>
  <si>
    <t>Stick lèvres</t>
  </si>
  <si>
    <t>Electronique</t>
  </si>
  <si>
    <t>Ordinateur portable</t>
  </si>
  <si>
    <t>Lecteur MP3</t>
  </si>
  <si>
    <t>Appareil photo</t>
  </si>
  <si>
    <t>Téléphone portable</t>
  </si>
  <si>
    <t>Chargeur de piles</t>
  </si>
  <si>
    <t>Adaptateur prise universel</t>
  </si>
  <si>
    <t>Lampe frontale</t>
  </si>
  <si>
    <t>Clé USB</t>
  </si>
  <si>
    <t>Anti-moustiques électrique</t>
  </si>
  <si>
    <t>Trousse à pharmacie</t>
  </si>
  <si>
    <t>Pastilles purificatrices d'eau</t>
  </si>
  <si>
    <t>Anti-paludique (doxycycline)</t>
  </si>
  <si>
    <t>Anti-diarrhéique</t>
  </si>
  <si>
    <t>Anti-bactérierien intestinal</t>
  </si>
  <si>
    <t>Anti-spasmodique</t>
  </si>
  <si>
    <t>Antibiotique général</t>
  </si>
  <si>
    <t>Paracétamol</t>
  </si>
  <si>
    <t>Aspirine</t>
  </si>
  <si>
    <t>Total</t>
  </si>
  <si>
    <t>Camera</t>
  </si>
  <si>
    <t>http://www.amazon.fr/gp/product/B000KLSUVA/ref=as_li_ss_tl?ie=UTF8&amp;tag=lesacados0d-21&amp;linkCode=as2&amp;camp=1642&amp;creative=19458&amp;creativeASIN=B000KLSUVA</t>
  </si>
  <si>
    <t>Commentaire</t>
  </si>
  <si>
    <t>Matthieu</t>
  </si>
  <si>
    <t>Eve</t>
  </si>
  <si>
    <t xml:space="preserve">Sac à dos 65L </t>
  </si>
  <si>
    <t>Vision Voir le Monde</t>
  </si>
  <si>
    <t>Vision Caro et Mat</t>
  </si>
  <si>
    <t>Quantité (Vision Voir le monde)</t>
  </si>
  <si>
    <t>Matthieu (Vision Caro et Mat)</t>
  </si>
  <si>
    <t>Eve (Vision Caro et Mat)</t>
  </si>
  <si>
    <t>Pantalons</t>
  </si>
  <si>
    <t>Short/Robes</t>
  </si>
  <si>
    <t>Sous-vêtements</t>
  </si>
  <si>
    <t>Lunettes Soleil</t>
  </si>
  <si>
    <t>T-Shirt</t>
  </si>
  <si>
    <t>T-Shirt à longues manches</t>
  </si>
  <si>
    <t>Coupe Vent Northface</t>
  </si>
  <si>
    <t>Poche ceinture secrète</t>
  </si>
  <si>
    <t>Pull</t>
  </si>
  <si>
    <t>Paire de jolies chaussures</t>
  </si>
  <si>
    <t>Gilet</t>
  </si>
  <si>
    <t>Ceinture pour cacher papiers</t>
  </si>
  <si>
    <t>Ordinateur portable + chargeur</t>
  </si>
  <si>
    <t>Appareil photo G10</t>
  </si>
  <si>
    <t>Téléphone portable + chargeur</t>
  </si>
  <si>
    <t>Clé USB 21 Go + Disque Durs</t>
  </si>
  <si>
    <t>Lampe sans pile</t>
  </si>
  <si>
    <t>Prise universelle</t>
  </si>
  <si>
    <t>Boule Quies</t>
  </si>
  <si>
    <t>Coton/Pansement</t>
  </si>
  <si>
    <t>Biafine</t>
  </si>
  <si>
    <t xml:space="preserve">Sac à dos Karrimor 70L-90L </t>
  </si>
  <si>
    <t>Chemises</t>
  </si>
  <si>
    <t>Polo Manche courtes</t>
  </si>
  <si>
    <t>Vestes</t>
  </si>
  <si>
    <t>Pilule 12 plaquettes</t>
  </si>
  <si>
    <t>Rasoir + 12 lames</t>
  </si>
  <si>
    <t>Savon dur Dr Bronner</t>
  </si>
  <si>
    <t>Creme Hydratante</t>
  </si>
  <si>
    <t>Mouchoir</t>
  </si>
  <si>
    <t>Lingettes antibactériennes</t>
  </si>
  <si>
    <t>Serviette séchage rapide</t>
  </si>
  <si>
    <t>Lingettes corps</t>
  </si>
  <si>
    <t>Autres</t>
  </si>
  <si>
    <t>Polo</t>
  </si>
  <si>
    <t>Documents</t>
  </si>
  <si>
    <t>Passeports</t>
  </si>
  <si>
    <t>Quantité (Vision Caro et Mat)</t>
  </si>
  <si>
    <t>Copies Passeport/Permis/Carte Vitale</t>
  </si>
  <si>
    <t>Visas</t>
  </si>
  <si>
    <t>Photos d'identité</t>
  </si>
  <si>
    <t>Extraits acte de naissance</t>
  </si>
  <si>
    <t>Permis de conduire international</t>
  </si>
  <si>
    <t>Carnet de vaccination</t>
  </si>
  <si>
    <t>Certificat d'assurance</t>
  </si>
  <si>
    <t>Mini Atlas</t>
  </si>
  <si>
    <t>Sac Ziploc</t>
  </si>
  <si>
    <t>Copies factures - objets de valeur</t>
  </si>
  <si>
    <t>Sac à viande en soie</t>
  </si>
  <si>
    <t>Sac de couchage</t>
  </si>
  <si>
    <t>Bougie</t>
  </si>
  <si>
    <t>Briquet</t>
  </si>
  <si>
    <t>Couteau suisse</t>
  </si>
  <si>
    <t>Couteau Nontron</t>
  </si>
  <si>
    <t>Nécessaire de couture</t>
  </si>
  <si>
    <t>Poche de protection étanche sac à dos</t>
  </si>
  <si>
    <t>Poche Avion Sac à dos</t>
  </si>
  <si>
    <t>Cordelette (3m)</t>
  </si>
  <si>
    <t>Epingle à nourice</t>
  </si>
  <si>
    <t>Cadenas à combinaison</t>
  </si>
  <si>
    <t>Guides</t>
  </si>
  <si>
    <t>Vision Frontières imaginaires</t>
  </si>
  <si>
    <t>Chaussure de randonnées hautes</t>
  </si>
  <si>
    <t>Quantité ((Vision Frontières Imaginaires)</t>
  </si>
  <si>
    <t>Poids (Vision Frontières Imaginaires)</t>
  </si>
  <si>
    <t>Prix (Vision Frontières Imaginaires)</t>
  </si>
  <si>
    <t>Sous Vetements Chauds</t>
  </si>
  <si>
    <t>Pull Polaire léger</t>
  </si>
  <si>
    <t>Polaire Coupe Vent Zip Total</t>
  </si>
  <si>
    <t>Pantalon technique/randonnée et imperméable</t>
  </si>
  <si>
    <t>Veste technique (100%imper et respirante) chaude</t>
  </si>
  <si>
    <t>Gants de soie</t>
  </si>
  <si>
    <t xml:space="preserve">Gants de ski impermébales </t>
  </si>
  <si>
    <t>Passe-montagne</t>
  </si>
  <si>
    <t>Cache-col</t>
  </si>
  <si>
    <t>Brassard Réfléchissants</t>
  </si>
  <si>
    <t>Paires de chaussettes classiques</t>
  </si>
  <si>
    <t>Paire de basket perso/chaussure en toile</t>
  </si>
  <si>
    <t>Guêtres</t>
  </si>
  <si>
    <t xml:space="preserve">Ceinture (transformée en porte-billets) </t>
  </si>
  <si>
    <t>Pochette étanche (tour de cou) pour papiers</t>
  </si>
  <si>
    <t>Duvet - 20°</t>
  </si>
  <si>
    <t>Serviette bain "Bodydry" de chez Arena</t>
  </si>
  <si>
    <t>Sac à dos homme</t>
  </si>
  <si>
    <t>Housse de compression étanche 25L</t>
  </si>
  <si>
    <t>Tente Deux places légère</t>
  </si>
  <si>
    <t>Boussole à visée</t>
  </si>
  <si>
    <t>Opinel</t>
  </si>
  <si>
    <t>Briquet Tempête</t>
  </si>
  <si>
    <t>Noix de lavage</t>
  </si>
  <si>
    <t>Couverture de survie</t>
  </si>
  <si>
    <t>Réchaud</t>
  </si>
  <si>
    <t>Liste Eve/Matthieu</t>
  </si>
  <si>
    <t>Sweat-Shirt</t>
  </si>
  <si>
    <t>T-shirts thermique laine Mérinos manches courtes</t>
  </si>
  <si>
    <t>T-shirts thermique laine Mérinos manches longues</t>
  </si>
  <si>
    <t>Paire de gants ?</t>
  </si>
  <si>
    <t>Adaptateur prise universelle</t>
  </si>
  <si>
    <t>Antiseptique</t>
  </si>
  <si>
    <t xml:space="preserve">Cache-col </t>
  </si>
  <si>
    <t xml:space="preserve">T-Shirt coton manches courtes </t>
  </si>
  <si>
    <t>http://www.decathlon.fr/bonnet-adulte-basic-id_8227948.html</t>
  </si>
  <si>
    <t>http://www.decathlon.fr/cache-col-polaire-id_8042436.html</t>
  </si>
  <si>
    <t>OK</t>
  </si>
  <si>
    <t>http://www.decathlon.fr/echarpe-forclaz-20-id_8011012.html</t>
  </si>
  <si>
    <t>http://www.decathlon.fr/t-shirt-simple-wool-ml-id_8241087.html
http://www.decathlon.fr/tshirt-2ndepeauf100l-ml-noir-id_8227559.html</t>
  </si>
  <si>
    <t>http://www.decathlon.fr/tee-shirt-manches-longues-id_8153552.html
http://www.decathlon.fr/tee-shirt-manches-longues-id_8201235.html</t>
  </si>
  <si>
    <t>Prix Matt</t>
  </si>
  <si>
    <t>Prix Eve</t>
  </si>
  <si>
    <t>Prix Unique</t>
  </si>
  <si>
    <t>http://www.decathlon.fr/pull-arpenaz-100-id_8226786.html
http://www.decathlon.fr/pull-arpenaz-100-id_8226829.html
http://www.decathlon.fr/sweat-400-hood-l-id_8226690.html</t>
  </si>
  <si>
    <t>http://www.decathlon.fr/polaire-homme-forclaz-200-id_8225499.html
http://www.decathlon.fr/polaire-femme-forclaz-200-id_8156831.html
http://www.decathlon.fr/polaire-forclaz-500-id_8189208.html
http://www.decathlon.fr/veste-polaire-a-capuche-id_8217539.html
http://www.decathlon.fr/pull-forclaz-500-id_8207926.html</t>
  </si>
  <si>
    <t>http://www.decathlon.fr/veste-femme-arpenaz-300-id_8127656.html</t>
  </si>
  <si>
    <t>http://www.decathlon.fr/veste-rain-cut-zip-id_8207400.html</t>
  </si>
  <si>
    <t>http://www.decathlon.fr/chaussette-forclaz-100-id_8205590.html
http://www.decathlon.fr/chaussette-forclaz-100-id_8205589.html</t>
  </si>
  <si>
    <t>http://www.decathlon.fr/pantalon-forclaz-100-modul-id_8171844.html
http://www.decathlon.fr/pantalon-arpenaz-100-l-modul-id_8204539.html</t>
  </si>
  <si>
    <t>http://www.decathlon.fr/serviette-microfibre-kingcham-xxl-grise-110x180-cm-id_8180469.html</t>
  </si>
  <si>
    <t>Optique</t>
  </si>
  <si>
    <t>Mc Book Pro</t>
  </si>
  <si>
    <t>http://www.decathlon.fr/lampe-frontale-tikkina-id_8212420.html</t>
  </si>
  <si>
    <t xml:space="preserve"> </t>
  </si>
  <si>
    <t>http://www.fnac.com/Western-Digital-My-Passport-2-To-USB-3-0-USB-2-0-Noir/a3717616/w-4?SID=7c6f8d96-359a-b77d-64f4-c70cf873a204&amp;UID=078A80E22-A7BB-7425-55C8-967F5311842D&amp;Origin=fnac_google&amp;OrderInSession=1&amp;TTL=260720131302</t>
  </si>
  <si>
    <t>http://www.decathlon.fr/torche-dynamo-tld-quechua-100-id_8204085.html</t>
  </si>
  <si>
    <t>http://www.decathlon.fr/nouveaute-camera-gopro-hero3-silver-edition-id_8272110.html</t>
  </si>
  <si>
    <t>http://www.auvieuxcampeur.fr/terre/camping-rando-petit-materiel/filtration-de-l-eau/pastille-ou-liquide-de-purification/aquatabs-comprimes-1-litr-003-060.html</t>
  </si>
  <si>
    <t>http://www.decathlon.fr/drap-soie-carre-id_6545852.html</t>
  </si>
  <si>
    <t>Tapis de sols</t>
  </si>
  <si>
    <t>http://www.decathlon.fr/couteau-suisse-13-fonctions-id_5191619.html</t>
  </si>
  <si>
    <t>http://www.decathlon.fr/matelas-autogonflant-a200-id_8206715.html</t>
  </si>
  <si>
    <t>http://www.decathlon.fr/tente-3-places-bivouac-randonnee-quickhiker-iii-id_8206033.html</t>
  </si>
  <si>
    <t>http://www.decathlon.fr/cquechua-200-id_8016478.html</t>
  </si>
  <si>
    <t>http://www.ferme-des-peupliers.fr/noix-de-lavage-indienne-p-239.html?gclid=CJWEgPPHiLUCFW3KtAodbmsABw</t>
  </si>
  <si>
    <t>http://www.decathlon.fr/couverture-de-survie-legere-id_1167238.html</t>
  </si>
  <si>
    <t>http://www.decathlon.fr/dg-cadenas-combinaison-id_8214830.html</t>
  </si>
  <si>
    <t xml:space="preserve">Sac à dos </t>
  </si>
  <si>
    <t xml:space="preserve">Sac Deuter. Traveller ou Quantum ? 55 + 10 ? </t>
  </si>
  <si>
    <t xml:space="preserve">Sac Deuter. Traveller ou Quantum ? 40 + 10 ? </t>
  </si>
  <si>
    <t>Bons conseils pour le sac à dos et son contenu : http://waranhent.over-blog.com/article-autopsie-d-un-sac-tour-du-monde-88179732.html</t>
  </si>
  <si>
    <t>Commun</t>
  </si>
  <si>
    <t>T-shirts thermique acryliques manches longues</t>
  </si>
  <si>
    <t>T-shirts thermique acrylique manche courtes</t>
  </si>
  <si>
    <t xml:space="preserve">Polaire Coupe Vent </t>
  </si>
  <si>
    <t xml:space="preserve">Quantité </t>
  </si>
  <si>
    <t xml:space="preserve">Cuba </t>
  </si>
  <si>
    <t xml:space="preserve">Mexique </t>
  </si>
  <si>
    <t xml:space="preserve">Guatemala </t>
  </si>
  <si>
    <t xml:space="preserve">Nicaragua </t>
  </si>
  <si>
    <t xml:space="preserve">Costa Rica </t>
  </si>
  <si>
    <t xml:space="preserve">Panama </t>
  </si>
  <si>
    <t xml:space="preserve">Bresil </t>
  </si>
  <si>
    <t xml:space="preserve">Pérou </t>
  </si>
  <si>
    <t xml:space="preserve">Bolivie </t>
  </si>
  <si>
    <t xml:space="preserve">Chili </t>
  </si>
  <si>
    <t xml:space="preserve">Argentine </t>
  </si>
  <si>
    <t xml:space="preserve">Birmanie </t>
  </si>
  <si>
    <t>Laos/Vietnam</t>
  </si>
  <si>
    <t xml:space="preserve">Vietnam/Cambodge </t>
  </si>
  <si>
    <t xml:space="preserve">Philipinnes </t>
  </si>
  <si>
    <t xml:space="preserve">Australie </t>
  </si>
  <si>
    <t xml:space="preserve">Nouvelle Zélande </t>
  </si>
  <si>
    <t>NC</t>
  </si>
  <si>
    <t xml:space="preserve">Nouvelle Calédonie </t>
  </si>
  <si>
    <t xml:space="preserve">Madagascar </t>
  </si>
  <si>
    <t xml:space="preserve">Tanzanie </t>
  </si>
  <si>
    <t xml:space="preserve">Bénin </t>
  </si>
  <si>
    <t xml:space="preserve">Togo </t>
  </si>
  <si>
    <t>Laos/Vietnam-</t>
  </si>
  <si>
    <t xml:space="preserve">Madagascar/Tanzanie </t>
  </si>
  <si>
    <t xml:space="preserve">Brésil </t>
  </si>
  <si>
    <t xml:space="preserve">Nicaragua/Costa Rica </t>
  </si>
  <si>
    <t>Costa Rica/Panama</t>
  </si>
  <si>
    <t>Non</t>
  </si>
  <si>
    <t>Bien mais pas Népal</t>
  </si>
  <si>
    <t>Caraîbes</t>
  </si>
  <si>
    <t>Costa Rica/Nicaragua</t>
  </si>
  <si>
    <t>Panama/Costa Rica</t>
  </si>
  <si>
    <t>Oui</t>
  </si>
  <si>
    <t xml:space="preserve">Climat en Asie ne va pas être bien du tout. </t>
  </si>
  <si>
    <t>Mozambique, 5 mois en Océanie, mais pas de Philippines. Saison en Asie risque de ne pas etre géniale. Trajet madagascar/Népal bizarre</t>
  </si>
  <si>
    <t xml:space="preserve">ou </t>
  </si>
  <si>
    <t xml:space="preserve">Très croisé - Trajets chers ? </t>
  </si>
  <si>
    <t>Vietnam/Cambodge</t>
  </si>
  <si>
    <t xml:space="preserve">Pas mal du tout, mais trajets certainement chers et Amérique à la fin. </t>
  </si>
  <si>
    <t>Trajet Croisé mais pas mal. Mais en fait une version moins bien que le 3. Car la3 fait passer plus de temps en Am du Sud qu'en Amé Centrale</t>
  </si>
  <si>
    <t xml:space="preserve">A éliminer ? </t>
  </si>
  <si>
    <t>Scénario 3</t>
  </si>
  <si>
    <t>Scénario 6</t>
  </si>
  <si>
    <t>Paris - Cuba</t>
  </si>
  <si>
    <t>Londres - Cuba</t>
  </si>
  <si>
    <t>Buenos Aires - Katmandou</t>
  </si>
  <si>
    <t>Buenos Aires - Yangoon</t>
  </si>
  <si>
    <t>Buenos Aires - Bangkok</t>
  </si>
  <si>
    <t>Clark (PHP) - Sydney</t>
  </si>
  <si>
    <t>Auckland - Nouméa</t>
  </si>
  <si>
    <t>Sydney - Wellington</t>
  </si>
  <si>
    <t>Sydney-Madagascar</t>
  </si>
  <si>
    <t>Zanzibar - Paris</t>
  </si>
  <si>
    <t>Kilimandjaro - Paris</t>
  </si>
  <si>
    <t xml:space="preserve"> Antananarivo - Kilimandjaro</t>
  </si>
  <si>
    <t>San Francisco - Mexico</t>
  </si>
  <si>
    <t>Los Angeles - Mexico</t>
  </si>
  <si>
    <t xml:space="preserve">Los Angeles - La Havane </t>
  </si>
  <si>
    <t>Rio - Katmandou</t>
  </si>
  <si>
    <t>Paris - Mexico</t>
  </si>
  <si>
    <t>Mexico - La Havane</t>
  </si>
  <si>
    <t xml:space="preserve">Scénario 5 </t>
  </si>
  <si>
    <t>Buenos Aires - Cotonou</t>
  </si>
  <si>
    <t>Buenos Aires - Lomé</t>
  </si>
  <si>
    <t>Rio - Lomé</t>
  </si>
  <si>
    <t>Rio - Cotonou</t>
  </si>
  <si>
    <t>Buenos Aires - Ouagadougou</t>
  </si>
  <si>
    <t>Avec Zip Cool 1 - 1619 €</t>
  </si>
  <si>
    <t>2ème année</t>
  </si>
  <si>
    <t>Avec Zip Cool 2 - 1929 €</t>
  </si>
  <si>
    <t xml:space="preserve">Ressemble au 6 </t>
  </si>
  <si>
    <t>Paris</t>
  </si>
  <si>
    <t>Bangkok</t>
  </si>
  <si>
    <t xml:space="preserve">Manille </t>
  </si>
  <si>
    <t>Sydney</t>
  </si>
  <si>
    <t>San Francisco</t>
  </si>
  <si>
    <t>Wellington</t>
  </si>
  <si>
    <t>Nadi</t>
  </si>
  <si>
    <t>Hong Kong</t>
  </si>
  <si>
    <t>Shangai</t>
  </si>
  <si>
    <t>Denpasar/Bali</t>
  </si>
  <si>
    <t>Djakarta</t>
  </si>
  <si>
    <t>Tokyo</t>
  </si>
  <si>
    <t>Manille</t>
  </si>
  <si>
    <t>Adelaide</t>
  </si>
  <si>
    <t>Brisbane</t>
  </si>
  <si>
    <t>Cairns</t>
  </si>
  <si>
    <t>Darwin</t>
  </si>
  <si>
    <t>Melbourne</t>
  </si>
  <si>
    <t>Perth</t>
  </si>
  <si>
    <t>Auckland</t>
  </si>
  <si>
    <t>Christchurch</t>
  </si>
  <si>
    <t>Queenstown</t>
  </si>
  <si>
    <t>Papeete</t>
  </si>
  <si>
    <t>Honolulu</t>
  </si>
  <si>
    <t>Nouméa</t>
  </si>
  <si>
    <t>Port Moresby</t>
  </si>
  <si>
    <t>Port Vila</t>
  </si>
  <si>
    <t>Wallis</t>
  </si>
  <si>
    <t>Madras</t>
  </si>
  <si>
    <t>Bombay</t>
  </si>
  <si>
    <t>New Delhi</t>
  </si>
  <si>
    <t>Dallas</t>
  </si>
  <si>
    <t>Los Angeles</t>
  </si>
  <si>
    <t>New York</t>
  </si>
  <si>
    <t>Montréal</t>
  </si>
  <si>
    <t>Vancouver</t>
  </si>
  <si>
    <t>Miami</t>
  </si>
  <si>
    <t>Bordeaux</t>
  </si>
  <si>
    <t>Lyon</t>
  </si>
  <si>
    <t>Marseille</t>
  </si>
  <si>
    <t>Mulhouse</t>
  </si>
  <si>
    <t>Toulouse</t>
  </si>
  <si>
    <t>Francfort</t>
  </si>
  <si>
    <t>Bruxelles</t>
  </si>
  <si>
    <t>Athènes</t>
  </si>
  <si>
    <t>Luxembourg</t>
  </si>
  <si>
    <t>Lisbonne</t>
  </si>
  <si>
    <t>Porto</t>
  </si>
  <si>
    <t>Barcelone</t>
  </si>
  <si>
    <t>Madrid</t>
  </si>
  <si>
    <t xml:space="preserve">Bâle </t>
  </si>
  <si>
    <t>Genève</t>
  </si>
  <si>
    <t>Buenos Aires</t>
  </si>
  <si>
    <t>Rio</t>
  </si>
  <si>
    <t>Sao Paulo</t>
  </si>
  <si>
    <t>Santiago</t>
  </si>
  <si>
    <t>Ile de Pâques</t>
  </si>
  <si>
    <t>Avec Zip Cool 3 - 2149 € (on ne revient pas à Paris, on se débrouille ensuite à Buenos Aires)</t>
  </si>
  <si>
    <t>Arrêts gratuits : 1 en Asie, 1 en Australie et 1 à Hawaï ou aux USA. Tarifs réduits sur les vols intérieurs en Australie. Extension possible pour la Nouvelle-Zélande et les Iles du Pacifique. A spécifier dans la case "commentaires" du formulaire de demande.</t>
  </si>
  <si>
    <t>Arrêts gratuits : 1 en Asie, 1 en Australie, 1 en NZ, 1 dans une île du Pacifique et 1 aux USA. Tarifs réduits sur les vols intérieurs en Australie. A spécifier dans la case "commentaires" du formulaire de demande.</t>
  </si>
  <si>
    <t>Arrêts gratuits : 1 en Asie, 1 en Australie, 1 en Nouvelle-Zélande, 1 en Amérique du Sud (ou 2 en Amérique du Nord; si 1 stop en Amérique du Sud et 1 stop en Amérique du Nord, la liaison aérienne entre ces 2 continents n'est pas incluse). Tarifs réduits sur les vols intérieurs en Australie. Pass vols intérieurs possibles pour l'Amérique du Sud. A spécifier dans la case "commentaires" du formulaire</t>
  </si>
  <si>
    <t>Arrêts gratuits : 1 en Afrique du Sud, 1 en Australie, 1 en Nouvelle-Zélande, 1 dans les Iles du Pacifique et 1 en Amérique du Nord. Tarifs réduits sur les vols intérieurs en Australie. A spécifier dans la case "commentaires" du formulaire de demande.</t>
  </si>
  <si>
    <t>Johannesburg</t>
  </si>
  <si>
    <t>Avec Zip Cool 4 - 2199 € (on ne revient pas à Paris, on se débrouille ensuite à Mexico ou SF)</t>
  </si>
  <si>
    <t>Mexico</t>
  </si>
  <si>
    <t>Le Tarif TDM le moins cher proposant la route Auckland-Papeete-Ile de Pâques! 1 arrêt possible aussi en Europe à Madrid.</t>
  </si>
  <si>
    <t>Nantes</t>
  </si>
  <si>
    <t>Nice</t>
  </si>
  <si>
    <t>Pekin</t>
  </si>
  <si>
    <t>Kuala Lumpur</t>
  </si>
  <si>
    <t>Lima</t>
  </si>
  <si>
    <t>Arrêts gratuits : 1 en Afrique du Sud, 1 en Australie, 1 en Nouvelle-Zélande, 1 en Amérique du Sud (ou 2 en Amérique du Nord ; si 1 stop en Amérique du Sud et 1 stop en Amérique du Nord, la liaison aérienne entre ces 2 continents n'est pas incluse). A spécifier dans la case "commentaires" du formulaire</t>
  </si>
  <si>
    <t>Avec Zip Cool 6 - 2499 € (on ne revient pas à Paris, on se débrouille ensuite à Mexico ou SF)</t>
  </si>
  <si>
    <t>Avec Zip Cool 5 - 2499 € (on ne revient pas à Paris, on se débrouille ensuite à Ile de Pâques ou Pérou)</t>
  </si>
  <si>
    <t>Milan</t>
  </si>
  <si>
    <t>Rome</t>
  </si>
  <si>
    <t xml:space="preserve">Rio </t>
  </si>
  <si>
    <t>ou</t>
  </si>
  <si>
    <t>3 arrets</t>
  </si>
  <si>
    <t>5 arrets</t>
  </si>
  <si>
    <t>6 arrets</t>
  </si>
  <si>
    <t>OU</t>
  </si>
  <si>
    <t>ASIE + AUSTRALIE + NZ + ILES PACIFIQUE + AM DU NORD</t>
  </si>
  <si>
    <t>ASIE + OCEANIE + AM DU NORD</t>
  </si>
  <si>
    <t>ORIGINAL</t>
  </si>
  <si>
    <t>AFRIQUE + AUSTRALIE + NZ +  AM DU NORD ou SUD</t>
  </si>
  <si>
    <t>AFRIQUE + AUSTRALIE + NZ + ILES PACIFIQUE + AM DU NORD (ou mexico)</t>
  </si>
  <si>
    <t>A PRIORI A NE PAS CONSIDERER CAR ZIP COOL 2 MIEUX</t>
  </si>
  <si>
    <t>Thailande</t>
  </si>
  <si>
    <t>laos</t>
  </si>
  <si>
    <t>Nouvelle Zélande/Fidji</t>
  </si>
  <si>
    <t>Fidji/San Francisco</t>
  </si>
  <si>
    <t>Fidji</t>
  </si>
  <si>
    <t>Certainement 4</t>
  </si>
  <si>
    <t>Avec surplus car pas dans le même ordre ?</t>
  </si>
  <si>
    <t>Malaysie</t>
  </si>
  <si>
    <t>Certainement 5</t>
  </si>
  <si>
    <t>ASIE + AUSTRALIE + NZ + ILES PACIFIQUE en option + AM DU NORD OU SUD</t>
  </si>
  <si>
    <t>Togo/Burkina Faso</t>
  </si>
  <si>
    <t>992 Euros</t>
  </si>
  <si>
    <t xml:space="preserve">Namibie - Bénin </t>
  </si>
  <si>
    <t>Madagascar - Tanzanie</t>
  </si>
  <si>
    <t xml:space="preserve">Namibie </t>
  </si>
  <si>
    <t>Thailande/Birmanie</t>
  </si>
  <si>
    <t>San Francisco /New York</t>
  </si>
  <si>
    <t>Pas possibilité de faire Afrique ici car sinon sur l'année restante, Asie + Am du Sud + Am Centrale sera impossible à gérer ou alors on fait sur moins d'un an</t>
  </si>
  <si>
    <t>Un peu plus cher car vols intra Afrique. 
Il faut rester en Argentine ? Sens du TDM bizarre</t>
  </si>
  <si>
    <t>A PRIORI A NE PAS CONSIDERER</t>
  </si>
  <si>
    <t>Iles Fidji</t>
  </si>
  <si>
    <t>Mauvaise Saison En AM Centrale</t>
  </si>
  <si>
    <t>Avantages</t>
  </si>
  <si>
    <t>Inconvénients</t>
  </si>
  <si>
    <t>1 en NZ</t>
  </si>
  <si>
    <t>Moins de temps en AmC</t>
  </si>
  <si>
    <t>Sélection</t>
  </si>
  <si>
    <t>X</t>
  </si>
  <si>
    <t>5 mois en Am Sud
Pas Brésil Moins de temps en AmC</t>
  </si>
  <si>
    <t>Indonésie/Malaisie</t>
  </si>
  <si>
    <t>O</t>
  </si>
  <si>
    <t>11 Pays frontaliers</t>
  </si>
  <si>
    <t>Option à payer pour arriver au Mexique</t>
  </si>
  <si>
    <t>XX</t>
  </si>
  <si>
    <t>Pourle trajet Cuba/Malaysie</t>
  </si>
  <si>
    <t>Pourle trajet Cuba/Indonésie</t>
  </si>
  <si>
    <t>Pour le climat au Chili et en Argentine</t>
  </si>
  <si>
    <t>1 en NZ
5 mois en Am Sud Trajet Cuba Malaysie</t>
  </si>
  <si>
    <t>Trajet Costa Rica - Argentine</t>
  </si>
  <si>
    <t>Honduras/Nicaragua</t>
  </si>
  <si>
    <t>Malaysie/Indonésie</t>
  </si>
  <si>
    <t>Nombre de personnes</t>
  </si>
  <si>
    <t>Demander si Iles Pacifique possible avant NZ</t>
  </si>
  <si>
    <t xml:space="preserve">Avec Zip Cool 3 </t>
  </si>
  <si>
    <t>1 au 15</t>
  </si>
  <si>
    <t>15 au 30</t>
  </si>
  <si>
    <t>Année</t>
  </si>
  <si>
    <t>Amérique du Nord</t>
  </si>
  <si>
    <t>Column1</t>
  </si>
  <si>
    <t>24 mois</t>
  </si>
  <si>
    <r>
      <t>Un </t>
    </r>
    <r>
      <rPr>
        <b/>
        <i/>
        <sz val="9"/>
        <color rgb="FF000000"/>
        <rFont val="Century Gothic"/>
        <family val="2"/>
      </rPr>
      <t>visa </t>
    </r>
    <r>
      <rPr>
        <sz val="9"/>
        <color rgb="FF000000"/>
        <rFont val="Century Gothic"/>
        <family val="2"/>
      </rPr>
      <t>est obligatoire pour entrer au Cambodge. À une seule entrée, il permet de séjourner 30 jours dans le pays. Sa durée de validité est de 3 mois à partir de la date d'émission. Il peut être prolongé une seule fois sur place auprès de l'</t>
    </r>
    <r>
      <rPr>
        <b/>
        <i/>
        <sz val="9"/>
        <color rgb="FF000000"/>
        <rFont val="Century Gothic"/>
        <family val="2"/>
      </rPr>
      <t>Immigration Department</t>
    </r>
    <r>
      <rPr>
        <sz val="9"/>
        <color rgb="FF000000"/>
        <rFont val="Century Gothic"/>
        <family val="2"/>
      </rPr>
      <t> à Phnom Penh. </t>
    </r>
  </si>
  <si>
    <t>Durée du Visa</t>
  </si>
  <si>
    <t xml:space="preserve">Mois </t>
  </si>
  <si>
    <t>Semaines</t>
  </si>
  <si>
    <t>Semaine de mois</t>
  </si>
  <si>
    <t>Vous partez donc cette semaine</t>
  </si>
  <si>
    <t>1ère semaine</t>
  </si>
  <si>
    <t>2ème semaine</t>
  </si>
  <si>
    <t>3ème semaine</t>
  </si>
  <si>
    <t>4ème semaine</t>
  </si>
  <si>
    <t>5ème semaine</t>
  </si>
  <si>
    <t xml:space="preserve">Combien de temps partez vous ? </t>
  </si>
  <si>
    <t>Nombre de mois</t>
  </si>
  <si>
    <t>5 mois</t>
  </si>
  <si>
    <t>6 mois</t>
  </si>
  <si>
    <t>7 mois</t>
  </si>
  <si>
    <t>8 mois</t>
  </si>
  <si>
    <t>9 mois</t>
  </si>
  <si>
    <t>10 mois</t>
  </si>
  <si>
    <t>11 mois</t>
  </si>
  <si>
    <t>12 mois</t>
  </si>
  <si>
    <t>13 mois</t>
  </si>
  <si>
    <t>14 mois</t>
  </si>
  <si>
    <t>15 mois</t>
  </si>
  <si>
    <t>16 mois</t>
  </si>
  <si>
    <t>17 mois</t>
  </si>
  <si>
    <t>18 mois</t>
  </si>
  <si>
    <t>19 mois</t>
  </si>
  <si>
    <t>20 mois</t>
  </si>
  <si>
    <t>21 mois</t>
  </si>
  <si>
    <t>22 mois</t>
  </si>
  <si>
    <t>23 mois</t>
  </si>
  <si>
    <t>25 mois</t>
  </si>
  <si>
    <t>26 mois</t>
  </si>
  <si>
    <t>27 mois</t>
  </si>
  <si>
    <t>28 mois</t>
  </si>
  <si>
    <t>29 mois</t>
  </si>
  <si>
    <t>30 mois</t>
  </si>
  <si>
    <t>31 mois</t>
  </si>
  <si>
    <t>32 mois</t>
  </si>
  <si>
    <t>33 mois</t>
  </si>
  <si>
    <t>34 mois</t>
  </si>
  <si>
    <t>35 mois</t>
  </si>
  <si>
    <t>36 mois</t>
  </si>
  <si>
    <t>Le calendrier de votre tour du monde</t>
  </si>
  <si>
    <t>Durée en mois</t>
  </si>
  <si>
    <t xml:space="preserve">Quel jour partez vous (jj/mm/aa) ? </t>
  </si>
  <si>
    <t>Durée en semaines</t>
  </si>
  <si>
    <t>Préciser sur cette ligne les pays pour chaque semaine</t>
  </si>
  <si>
    <t>Mois (Nbre)</t>
  </si>
  <si>
    <t>Index</t>
  </si>
  <si>
    <t>Nombre de jours par semaine</t>
  </si>
  <si>
    <t xml:space="preserve">A combien de personnes partez vous ? </t>
  </si>
  <si>
    <t xml:space="preserve">Pour plus d'infos sur cet outil, vous n'avez qu'à cliquer ici ! </t>
  </si>
  <si>
    <t>J'AI UNE OUVERTURE - UN TOUR DU MONDE CITOYEN ET HUMAIN</t>
  </si>
  <si>
    <t>Préciser le pays</t>
  </si>
  <si>
    <t xml:space="preserve">UN OUTIL POUR SIMULER LE CLIMAT ET LE BUDGET QUOTIDIEN DE VOTRE TOUR DU MONDE ! </t>
  </si>
  <si>
    <t xml:space="preserve">PAR J'AI UNE OUVERTURE - TOUR DU MONDE ! </t>
  </si>
  <si>
    <r>
      <rPr>
        <b/>
        <sz val="12"/>
        <color theme="0"/>
        <rFont val="Century Gothic"/>
        <family val="2"/>
      </rPr>
      <t>Qu'est ce que le budget quotidien ?</t>
    </r>
    <r>
      <rPr>
        <sz val="12"/>
        <rFont val="Century Gothic"/>
        <family val="2"/>
      </rPr>
      <t xml:space="preserve">
</t>
    </r>
    <r>
      <rPr>
        <sz val="11"/>
        <rFont val="Century Gothic"/>
        <family val="2"/>
      </rPr>
      <t xml:space="preserve">Par budget quotidien, on entend tous les frais sur place (transport, logement, alimentation, visites, …) hors billets d'avions.  </t>
    </r>
  </si>
  <si>
    <r>
      <rPr>
        <b/>
        <sz val="12"/>
        <color theme="0"/>
        <rFont val="Century Gothic"/>
        <family val="2"/>
      </rPr>
      <t xml:space="preserve">Comment ca marche ? </t>
    </r>
    <r>
      <rPr>
        <b/>
        <sz val="12"/>
        <rFont val="Century Gothic"/>
        <family val="2"/>
      </rPr>
      <t xml:space="preserve">
</t>
    </r>
    <r>
      <rPr>
        <sz val="12"/>
        <rFont val="Century Gothic"/>
        <family val="2"/>
      </rPr>
      <t>Remplissez les cases oranges, et le tour est joué ! :)</t>
    </r>
  </si>
  <si>
    <r>
      <rPr>
        <b/>
        <sz val="12"/>
        <color theme="0"/>
        <rFont val="Century Gothic"/>
        <family val="2"/>
      </rPr>
      <t xml:space="preserve">Comment sont calculés budget quotidien et climat ? </t>
    </r>
    <r>
      <rPr>
        <b/>
        <sz val="12"/>
        <rFont val="Century Gothic"/>
        <family val="2"/>
      </rPr>
      <t xml:space="preserve">
</t>
    </r>
    <r>
      <rPr>
        <sz val="12"/>
        <rFont val="Century Gothic"/>
        <family val="2"/>
      </rPr>
      <t xml:space="preserve">Ce sont des moyennes de toutes les informations que nous avons collectées sur des livres et sur le web. </t>
    </r>
  </si>
  <si>
    <t>Pour toute question ou remarque, vous pouvez nous contacter à cette adresse : association@jaiuneouverture.com</t>
  </si>
  <si>
    <t>Budget moyen par jour par personne en €</t>
  </si>
  <si>
    <t>Climat sur une échelle de 5 (5 étant le meilleur climat possible)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</si>
</sst>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0.00\ &quot;€&quot;;[Red]\-#,##0.00\ &quot;€&quot;"/>
    <numFmt numFmtId="44" formatCode="_-* #,##0.00\ &quot;€&quot;_-;\-* #,##0.00\ &quot;€&quot;_-;_-* &quot;-&quot;??\ &quot;€&quot;_-;_-@_-"/>
    <numFmt numFmtId="164" formatCode="dd/mm/yy;@"/>
  </numFmts>
  <fonts count="42" x14ac:knownFonts="1">
    <font>
      <sz val="11"/>
      <color theme="1"/>
      <name val="Calibri"/>
      <family val="2"/>
      <scheme val="minor"/>
    </font>
    <font>
      <sz val="11"/>
      <color theme="1"/>
      <name val="Calibri"/>
      <family val="2"/>
      <scheme val="minor"/>
    </font>
    <font>
      <sz val="9"/>
      <color theme="1"/>
      <name val="Arial"/>
      <family val="2"/>
    </font>
    <font>
      <sz val="8"/>
      <color rgb="FF444444"/>
      <name val="Verdana"/>
      <family val="2"/>
    </font>
    <font>
      <u/>
      <sz val="11"/>
      <color theme="10"/>
      <name val="Calibri"/>
      <family val="2"/>
      <scheme val="minor"/>
    </font>
    <font>
      <sz val="9"/>
      <color theme="0"/>
      <name val="Arial"/>
      <family val="2"/>
    </font>
    <font>
      <sz val="9"/>
      <color indexed="81"/>
      <name val="Tahoma"/>
      <family val="2"/>
    </font>
    <font>
      <b/>
      <sz val="9"/>
      <color indexed="81"/>
      <name val="Tahoma"/>
      <family val="2"/>
    </font>
    <font>
      <u/>
      <sz val="9"/>
      <color theme="10"/>
      <name val="Arial"/>
      <family val="2"/>
    </font>
    <font>
      <sz val="9"/>
      <color rgb="FF444444"/>
      <name val="Arial"/>
      <family val="2"/>
    </font>
    <font>
      <sz val="9"/>
      <color rgb="FF014A7F"/>
      <name val="Arial"/>
      <family val="2"/>
    </font>
    <font>
      <u/>
      <sz val="9"/>
      <color rgb="FF014A7F"/>
      <name val="Arial"/>
      <family val="2"/>
    </font>
    <font>
      <sz val="10"/>
      <color theme="0"/>
      <name val="Century Gothic"/>
      <family val="2"/>
    </font>
    <font>
      <sz val="10"/>
      <name val="Century Gothic"/>
      <family val="2"/>
    </font>
    <font>
      <sz val="10"/>
      <color rgb="FF50636E"/>
      <name val="Century Gothic"/>
      <family val="2"/>
    </font>
    <font>
      <sz val="10"/>
      <color theme="1"/>
      <name val="Century Gothic"/>
      <family val="2"/>
    </font>
    <font>
      <u/>
      <sz val="10"/>
      <color theme="10"/>
      <name val="Century Gothic"/>
      <family val="2"/>
    </font>
    <font>
      <sz val="10"/>
      <color theme="1"/>
      <name val="Trebuchet MS"/>
      <family val="2"/>
    </font>
    <font>
      <sz val="10"/>
      <name val="Trebuchet MS"/>
      <family val="2"/>
    </font>
    <font>
      <sz val="28"/>
      <color theme="1"/>
      <name val="Trebuchet MS"/>
      <family val="2"/>
    </font>
    <font>
      <sz val="10"/>
      <color rgb="FF000000"/>
      <name val="Trebuchet MS"/>
      <family val="2"/>
    </font>
    <font>
      <i/>
      <sz val="10"/>
      <color theme="1"/>
      <name val="Trebuchet MS"/>
      <family val="2"/>
    </font>
    <font>
      <sz val="20"/>
      <color rgb="FFFF0000"/>
      <name val="Trebuchet MS"/>
      <family val="2"/>
    </font>
    <font>
      <b/>
      <sz val="18"/>
      <color rgb="FF00B050"/>
      <name val="Trebuchet MS"/>
      <family val="2"/>
    </font>
    <font>
      <b/>
      <sz val="8"/>
      <color rgb="FF00B050"/>
      <name val="Trebuchet MS"/>
      <family val="2"/>
    </font>
    <font>
      <sz val="12"/>
      <name val="Century Gothic"/>
      <family val="2"/>
    </font>
    <font>
      <b/>
      <sz val="12"/>
      <name val="Century Gothic"/>
      <family val="2"/>
    </font>
    <font>
      <sz val="9"/>
      <color theme="1"/>
      <name val="Century Gothic"/>
      <family val="2"/>
    </font>
    <font>
      <sz val="9"/>
      <color theme="0"/>
      <name val="Century Gothic"/>
      <family val="2"/>
    </font>
    <font>
      <sz val="9"/>
      <name val="Century Gothic"/>
      <family val="2"/>
    </font>
    <font>
      <u/>
      <sz val="9"/>
      <color theme="10"/>
      <name val="Century Gothic"/>
      <family val="2"/>
    </font>
    <font>
      <sz val="9"/>
      <color rgb="FF000000"/>
      <name val="Century Gothic"/>
      <family val="2"/>
    </font>
    <font>
      <b/>
      <i/>
      <sz val="9"/>
      <color rgb="FF000000"/>
      <name val="Century Gothic"/>
      <family val="2"/>
    </font>
    <font>
      <sz val="9"/>
      <color rgb="FF3D3D3D"/>
      <name val="Century Gothic"/>
      <family val="2"/>
    </font>
    <font>
      <sz val="18"/>
      <color theme="0"/>
      <name val="Just The Way You Are"/>
    </font>
    <font>
      <b/>
      <sz val="12"/>
      <color theme="0"/>
      <name val="Century Gothic"/>
      <family val="2"/>
    </font>
    <font>
      <b/>
      <sz val="12"/>
      <color theme="0"/>
      <name val="Just The Way You Are"/>
    </font>
    <font>
      <sz val="11"/>
      <name val="Century Gothic"/>
      <family val="2"/>
    </font>
    <font>
      <u/>
      <sz val="16"/>
      <color theme="0"/>
      <name val="Just The Way You Are"/>
    </font>
    <font>
      <sz val="14"/>
      <color theme="0"/>
      <name val="Just The Way You Are"/>
    </font>
    <font>
      <u/>
      <sz val="11"/>
      <color theme="10"/>
      <name val="Century Gothic"/>
      <family val="2"/>
    </font>
    <font>
      <u/>
      <sz val="14"/>
      <color theme="0"/>
      <name val="Just The Way You Are"/>
    </font>
  </fonts>
  <fills count="2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lightUp"/>
    </fill>
    <fill>
      <patternFill patternType="solid">
        <fgColor rgb="FFFFFF00"/>
        <bgColor indexed="64"/>
      </patternFill>
    </fill>
    <fill>
      <patternFill patternType="solid">
        <fgColor theme="4" tint="0.39997558519241921"/>
        <bgColor indexed="64"/>
      </patternFill>
    </fill>
    <fill>
      <patternFill patternType="solid">
        <fgColor theme="8"/>
        <bgColor indexed="64"/>
      </patternFill>
    </fill>
    <fill>
      <patternFill patternType="solid">
        <fgColor rgb="FFFFFF99"/>
        <bgColor indexed="64"/>
      </patternFill>
    </fill>
    <fill>
      <patternFill patternType="solid">
        <fgColor rgb="FFFFCC66"/>
        <bgColor indexed="64"/>
      </patternFill>
    </fill>
    <fill>
      <patternFill patternType="solid">
        <fgColor theme="6"/>
        <bgColor indexed="64"/>
      </patternFill>
    </fill>
    <fill>
      <patternFill patternType="solid">
        <fgColor theme="2" tint="-9.9978637043366805E-2"/>
        <bgColor indexed="64"/>
      </patternFill>
    </fill>
    <fill>
      <patternFill patternType="solid">
        <fgColor theme="7"/>
        <bgColor indexed="64"/>
      </patternFill>
    </fill>
    <fill>
      <patternFill patternType="solid">
        <fgColor rgb="FFFF0000"/>
        <bgColor indexed="64"/>
      </patternFill>
    </fill>
    <fill>
      <patternFill patternType="solid">
        <fgColor rgb="FFC00000"/>
        <bgColor indexed="64"/>
      </patternFill>
    </fill>
    <fill>
      <patternFill patternType="solid">
        <fgColor theme="9"/>
        <bgColor indexed="64"/>
      </patternFill>
    </fill>
    <fill>
      <patternFill patternType="solid">
        <fgColor theme="1" tint="0.499984740745262"/>
        <bgColor indexed="64"/>
      </patternFill>
    </fill>
    <fill>
      <patternFill patternType="solid">
        <fgColor theme="5"/>
        <bgColor indexed="64"/>
      </patternFill>
    </fill>
    <fill>
      <patternFill patternType="solid">
        <fgColor theme="1" tint="0.249977111117893"/>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141">
    <xf numFmtId="0" fontId="0" fillId="0" borderId="0" xfId="0"/>
    <xf numFmtId="0" fontId="2" fillId="0" borderId="0" xfId="0" applyFont="1" applyAlignment="1">
      <alignment vertical="center" wrapText="1"/>
    </xf>
    <xf numFmtId="0" fontId="0" fillId="3" borderId="0" xfId="0" applyFill="1" applyAlignment="1">
      <alignment vertical="center" wrapText="1"/>
    </xf>
    <xf numFmtId="0" fontId="3" fillId="3" borderId="0" xfId="0" applyFont="1" applyFill="1" applyAlignment="1">
      <alignment vertical="center" wrapText="1"/>
    </xf>
    <xf numFmtId="0" fontId="2" fillId="3" borderId="1" xfId="0" applyFont="1" applyFill="1" applyBorder="1" applyAlignment="1">
      <alignment vertical="center" wrapText="1"/>
    </xf>
    <xf numFmtId="0" fontId="9" fillId="3" borderId="1" xfId="0" applyFont="1" applyFill="1" applyBorder="1" applyAlignment="1">
      <alignment vertical="center" wrapText="1"/>
    </xf>
    <xf numFmtId="0" fontId="8" fillId="3" borderId="1" xfId="2" applyFont="1" applyFill="1" applyBorder="1" applyAlignment="1">
      <alignment vertical="center" wrapText="1"/>
    </xf>
    <xf numFmtId="0" fontId="10" fillId="3" borderId="1" xfId="0" applyFont="1" applyFill="1" applyBorder="1" applyAlignment="1">
      <alignment vertical="center" wrapText="1"/>
    </xf>
    <xf numFmtId="0" fontId="11" fillId="3" borderId="1" xfId="0" applyFont="1" applyFill="1" applyBorder="1" applyAlignment="1">
      <alignment vertical="center" wrapText="1"/>
    </xf>
    <xf numFmtId="0" fontId="5" fillId="2" borderId="0" xfId="0" applyFont="1" applyFill="1" applyAlignment="1">
      <alignment vertical="center" wrapText="1"/>
    </xf>
    <xf numFmtId="0" fontId="12" fillId="5" borderId="0" xfId="0" applyFont="1" applyFill="1" applyAlignment="1">
      <alignment vertical="center" wrapText="1"/>
    </xf>
    <xf numFmtId="0" fontId="12" fillId="8" borderId="0" xfId="0" applyFont="1" applyFill="1" applyAlignment="1">
      <alignment vertical="center" wrapText="1"/>
    </xf>
    <xf numFmtId="0" fontId="13" fillId="9" borderId="0" xfId="0" applyFont="1" applyFill="1" applyAlignment="1">
      <alignment vertical="center" wrapText="1"/>
    </xf>
    <xf numFmtId="0" fontId="12" fillId="7" borderId="0" xfId="0" applyFont="1" applyFill="1" applyAlignment="1">
      <alignment vertical="center" wrapText="1"/>
    </xf>
    <xf numFmtId="0" fontId="13" fillId="6" borderId="0" xfId="0" applyFont="1" applyFill="1" applyAlignment="1">
      <alignment vertical="center" wrapText="1"/>
    </xf>
    <xf numFmtId="0" fontId="13" fillId="0" borderId="0" xfId="0" applyFont="1" applyAlignment="1">
      <alignment vertical="center" wrapText="1"/>
    </xf>
    <xf numFmtId="0" fontId="13" fillId="10" borderId="0" xfId="0" applyFont="1" applyFill="1" applyAlignment="1">
      <alignment vertical="center" wrapText="1"/>
    </xf>
    <xf numFmtId="0" fontId="13" fillId="0" borderId="0" xfId="0" applyFont="1" applyFill="1" applyAlignment="1">
      <alignment vertical="center" wrapText="1"/>
    </xf>
    <xf numFmtId="0" fontId="16" fillId="0" borderId="0" xfId="2" applyFont="1" applyAlignment="1">
      <alignment vertical="center" wrapText="1"/>
    </xf>
    <xf numFmtId="0" fontId="15" fillId="0" borderId="0" xfId="0" applyFont="1" applyAlignment="1">
      <alignment vertical="center" wrapText="1"/>
    </xf>
    <xf numFmtId="0" fontId="14" fillId="0" borderId="0" xfId="0" applyFont="1" applyAlignment="1">
      <alignment vertical="center" wrapText="1"/>
    </xf>
    <xf numFmtId="0" fontId="13" fillId="0" borderId="0" xfId="0" applyFont="1" applyFill="1" applyAlignment="1">
      <alignment horizontal="center" vertical="center" wrapText="1"/>
    </xf>
    <xf numFmtId="0" fontId="15" fillId="0" borderId="0" xfId="0" applyFont="1" applyAlignment="1">
      <alignment horizontal="center" vertical="center" wrapText="1"/>
    </xf>
    <xf numFmtId="0" fontId="13" fillId="0" borderId="0" xfId="0" applyFont="1" applyAlignment="1">
      <alignment horizontal="center" vertical="center" wrapText="1"/>
    </xf>
    <xf numFmtId="0" fontId="13" fillId="6" borderId="0" xfId="0" applyFont="1" applyFill="1" applyAlignment="1">
      <alignment horizontal="center" vertical="center" wrapText="1"/>
    </xf>
    <xf numFmtId="0" fontId="17" fillId="0" borderId="0" xfId="0" applyFont="1"/>
    <xf numFmtId="0" fontId="17" fillId="0" borderId="0" xfId="0" applyFont="1" applyAlignment="1">
      <alignment vertical="center" wrapText="1"/>
    </xf>
    <xf numFmtId="0" fontId="17" fillId="13" borderId="0" xfId="0" applyFont="1" applyFill="1" applyAlignment="1">
      <alignment vertical="center" wrapText="1"/>
    </xf>
    <xf numFmtId="0" fontId="18" fillId="12" borderId="0" xfId="0" applyFont="1" applyFill="1" applyAlignment="1">
      <alignment vertical="center" wrapText="1"/>
    </xf>
    <xf numFmtId="0" fontId="17" fillId="15" borderId="0" xfId="0" applyFont="1" applyFill="1" applyAlignment="1">
      <alignment vertical="center" wrapText="1"/>
    </xf>
    <xf numFmtId="0" fontId="17" fillId="16" borderId="0" xfId="0" applyFont="1" applyFill="1" applyAlignment="1">
      <alignment vertical="center" wrapText="1"/>
    </xf>
    <xf numFmtId="0" fontId="17" fillId="14" borderId="0" xfId="0" applyFont="1" applyFill="1" applyAlignment="1">
      <alignment vertical="center" wrapText="1"/>
    </xf>
    <xf numFmtId="0" fontId="17" fillId="0" borderId="0" xfId="0" applyFont="1" applyAlignment="1">
      <alignment wrapText="1"/>
    </xf>
    <xf numFmtId="0" fontId="19" fillId="0" borderId="0" xfId="0" applyFont="1" applyAlignment="1">
      <alignment horizontal="center" vertical="center"/>
    </xf>
    <xf numFmtId="0" fontId="17" fillId="0" borderId="0" xfId="0" applyFont="1" applyAlignment="1"/>
    <xf numFmtId="0" fontId="20" fillId="0" borderId="0" xfId="0" applyFont="1" applyAlignment="1">
      <alignment wrapText="1"/>
    </xf>
    <xf numFmtId="0" fontId="17" fillId="11" borderId="0" xfId="0" applyFont="1" applyFill="1" applyBorder="1"/>
    <xf numFmtId="0" fontId="17" fillId="0" borderId="0" xfId="0" applyFont="1" applyBorder="1"/>
    <xf numFmtId="0" fontId="17" fillId="17" borderId="0" xfId="0" applyFont="1" applyFill="1"/>
    <xf numFmtId="0" fontId="17" fillId="17" borderId="0" xfId="0" applyFont="1" applyFill="1" applyBorder="1"/>
    <xf numFmtId="0" fontId="17" fillId="3" borderId="0" xfId="0" applyFont="1" applyFill="1"/>
    <xf numFmtId="0" fontId="17" fillId="11" borderId="0" xfId="0" applyFont="1" applyFill="1"/>
    <xf numFmtId="0" fontId="17" fillId="3" borderId="0" xfId="0" applyFont="1" applyFill="1" applyBorder="1"/>
    <xf numFmtId="0" fontId="17" fillId="0" borderId="0" xfId="0" applyFont="1" applyFill="1"/>
    <xf numFmtId="0" fontId="17" fillId="0" borderId="2" xfId="0" applyFont="1" applyBorder="1"/>
    <xf numFmtId="0" fontId="17" fillId="0" borderId="3" xfId="0" applyFont="1" applyBorder="1"/>
    <xf numFmtId="0" fontId="17" fillId="0" borderId="4" xfId="0" applyFont="1" applyBorder="1"/>
    <xf numFmtId="0" fontId="17" fillId="0" borderId="4" xfId="0" applyFont="1" applyBorder="1" applyAlignment="1">
      <alignment vertical="center" wrapText="1"/>
    </xf>
    <xf numFmtId="0" fontId="17" fillId="0" borderId="0" xfId="0" applyFont="1" applyBorder="1" applyAlignment="1">
      <alignment vertical="center" wrapText="1"/>
    </xf>
    <xf numFmtId="0" fontId="21" fillId="0" borderId="4" xfId="0" applyFont="1" applyBorder="1"/>
    <xf numFmtId="0" fontId="21" fillId="0" borderId="0" xfId="0" applyFont="1" applyBorder="1"/>
    <xf numFmtId="0" fontId="21" fillId="0" borderId="0" xfId="0" applyFont="1"/>
    <xf numFmtId="0" fontId="17" fillId="0" borderId="5" xfId="0" applyFont="1" applyBorder="1"/>
    <xf numFmtId="0" fontId="17" fillId="0" borderId="6" xfId="0" applyFont="1" applyBorder="1"/>
    <xf numFmtId="0" fontId="17" fillId="16" borderId="0" xfId="0" applyFont="1" applyFill="1" applyAlignment="1">
      <alignment horizontal="center" vertical="center" wrapText="1"/>
    </xf>
    <xf numFmtId="0" fontId="17" fillId="14" borderId="0" xfId="0" applyFont="1" applyFill="1" applyAlignment="1">
      <alignment horizontal="center" vertical="center" wrapText="1"/>
    </xf>
    <xf numFmtId="0" fontId="2" fillId="0" borderId="0" xfId="0" applyFont="1" applyAlignment="1">
      <alignment horizontal="center" vertical="center" wrapText="1"/>
    </xf>
    <xf numFmtId="0" fontId="18" fillId="12" borderId="0" xfId="0" applyFont="1" applyFill="1" applyAlignment="1">
      <alignment horizontal="center" vertical="center" wrapText="1"/>
    </xf>
    <xf numFmtId="0" fontId="18" fillId="18" borderId="0" xfId="0" applyFont="1" applyFill="1" applyAlignment="1">
      <alignment horizontal="center" vertical="center" wrapText="1"/>
    </xf>
    <xf numFmtId="0" fontId="17" fillId="15" borderId="0" xfId="0" applyFont="1" applyFill="1" applyAlignment="1">
      <alignment horizontal="center" vertical="center" wrapText="1"/>
    </xf>
    <xf numFmtId="0" fontId="17" fillId="13" borderId="0" xfId="0" applyFont="1" applyFill="1" applyAlignment="1">
      <alignment horizontal="center" vertical="center" wrapText="1"/>
    </xf>
    <xf numFmtId="0" fontId="17" fillId="0" borderId="0" xfId="0" applyFont="1" applyAlignment="1">
      <alignment horizontal="center" vertical="center" wrapText="1"/>
    </xf>
    <xf numFmtId="0" fontId="21" fillId="0" borderId="0" xfId="0" applyFont="1" applyFill="1"/>
    <xf numFmtId="0" fontId="17" fillId="0" borderId="0" xfId="0" applyFont="1" applyFill="1" applyAlignment="1">
      <alignment horizontal="center" vertical="center" wrapText="1"/>
    </xf>
    <xf numFmtId="0" fontId="2" fillId="0" borderId="0" xfId="0" applyFont="1" applyFill="1" applyAlignment="1">
      <alignment horizontal="center" vertical="center" wrapText="1"/>
    </xf>
    <xf numFmtId="0" fontId="22" fillId="0" borderId="0" xfId="0" applyFont="1" applyFill="1" applyAlignment="1">
      <alignment horizontal="center"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wrapText="1"/>
    </xf>
    <xf numFmtId="0" fontId="17" fillId="16" borderId="0" xfId="0" applyFont="1" applyFill="1" applyBorder="1" applyAlignment="1">
      <alignment horizontal="center" vertical="center" wrapText="1"/>
    </xf>
    <xf numFmtId="0" fontId="17" fillId="14" borderId="0" xfId="0" applyFont="1" applyFill="1" applyBorder="1" applyAlignment="1">
      <alignment horizontal="center" vertical="center" wrapText="1"/>
    </xf>
    <xf numFmtId="0" fontId="18" fillId="12" borderId="0" xfId="0" applyFont="1" applyFill="1" applyBorder="1" applyAlignment="1">
      <alignment horizontal="center" vertical="center" wrapText="1"/>
    </xf>
    <xf numFmtId="0" fontId="17" fillId="13" borderId="0" xfId="0" applyFont="1" applyFill="1" applyBorder="1" applyAlignment="1">
      <alignment horizontal="center" vertical="center" wrapText="1"/>
    </xf>
    <xf numFmtId="0" fontId="17" fillId="15" borderId="0" xfId="0"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16" borderId="10" xfId="0" applyFont="1" applyFill="1" applyBorder="1" applyAlignment="1">
      <alignment horizontal="center" vertical="center" wrapText="1"/>
    </xf>
    <xf numFmtId="0" fontId="17" fillId="15" borderId="11" xfId="0" applyFont="1" applyFill="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2" fillId="0" borderId="13" xfId="0" applyFont="1" applyBorder="1" applyAlignment="1">
      <alignment vertical="center" wrapText="1"/>
    </xf>
    <xf numFmtId="0" fontId="2" fillId="0" borderId="14" xfId="0" applyFont="1" applyBorder="1" applyAlignment="1">
      <alignment vertical="center" wrapText="1"/>
    </xf>
    <xf numFmtId="0" fontId="17" fillId="0" borderId="0" xfId="0" applyFont="1" applyBorder="1" applyAlignment="1">
      <alignment horizontal="center" vertical="center" wrapText="1"/>
    </xf>
    <xf numFmtId="49" fontId="0" fillId="0" borderId="0" xfId="0" applyNumberFormat="1"/>
    <xf numFmtId="0" fontId="27" fillId="0" borderId="0" xfId="0" applyFont="1" applyAlignment="1">
      <alignment vertical="center" wrapText="1"/>
    </xf>
    <xf numFmtId="0" fontId="28" fillId="22" borderId="17" xfId="0" applyFont="1" applyFill="1" applyBorder="1" applyAlignment="1">
      <alignment vertical="center" wrapText="1"/>
    </xf>
    <xf numFmtId="0" fontId="28" fillId="22" borderId="18" xfId="0" applyFont="1" applyFill="1" applyBorder="1" applyAlignment="1">
      <alignment vertical="center" wrapText="1"/>
    </xf>
    <xf numFmtId="0" fontId="27" fillId="4" borderId="0" xfId="0" applyFont="1" applyFill="1" applyAlignment="1">
      <alignment vertical="center" wrapText="1"/>
    </xf>
    <xf numFmtId="0" fontId="28" fillId="2" borderId="17" xfId="0" applyFont="1" applyFill="1" applyBorder="1" applyAlignment="1">
      <alignment vertical="center" wrapText="1"/>
    </xf>
    <xf numFmtId="0" fontId="29" fillId="6" borderId="16" xfId="0" applyFont="1" applyFill="1" applyBorder="1" applyAlignment="1">
      <alignment vertical="center" wrapText="1"/>
    </xf>
    <xf numFmtId="1" fontId="27" fillId="0" borderId="0" xfId="1" applyNumberFormat="1" applyFont="1" applyAlignment="1">
      <alignment vertical="center" wrapText="1"/>
    </xf>
    <xf numFmtId="8" fontId="27" fillId="0" borderId="0" xfId="0" applyNumberFormat="1" applyFont="1" applyAlignment="1">
      <alignment vertical="center" wrapText="1"/>
    </xf>
    <xf numFmtId="0" fontId="29" fillId="6" borderId="15" xfId="0" applyFont="1" applyFill="1" applyBorder="1" applyAlignment="1">
      <alignment vertical="center" wrapText="1"/>
    </xf>
    <xf numFmtId="1" fontId="27" fillId="4" borderId="0" xfId="1" applyNumberFormat="1" applyFont="1" applyFill="1" applyAlignment="1">
      <alignment vertical="center" wrapText="1"/>
    </xf>
    <xf numFmtId="0" fontId="27" fillId="20" borderId="0" xfId="0" applyFont="1" applyFill="1" applyAlignment="1">
      <alignment vertical="center" wrapText="1"/>
    </xf>
    <xf numFmtId="8" fontId="27" fillId="20" borderId="0" xfId="0" applyNumberFormat="1" applyFont="1" applyFill="1" applyAlignment="1">
      <alignment vertical="center" wrapText="1"/>
    </xf>
    <xf numFmtId="0" fontId="33" fillId="0" borderId="0" xfId="0" applyFont="1" applyAlignment="1">
      <alignment vertical="center" wrapText="1"/>
    </xf>
    <xf numFmtId="0" fontId="28" fillId="22" borderId="18" xfId="0" applyFont="1" applyFill="1" applyBorder="1" applyAlignment="1">
      <alignment horizontal="center" vertical="center" wrapText="1"/>
    </xf>
    <xf numFmtId="0" fontId="28" fillId="22" borderId="19" xfId="0" applyFont="1" applyFill="1" applyBorder="1" applyAlignment="1">
      <alignment horizontal="center" vertical="center" wrapText="1"/>
    </xf>
    <xf numFmtId="8" fontId="27" fillId="0" borderId="16" xfId="0" applyNumberFormat="1" applyFont="1" applyBorder="1" applyAlignment="1">
      <alignment horizontal="center" vertical="center" wrapText="1"/>
    </xf>
    <xf numFmtId="44" fontId="27" fillId="17" borderId="16" xfId="1" applyFont="1" applyFill="1" applyBorder="1" applyAlignment="1">
      <alignment horizontal="center" vertical="center" wrapText="1"/>
    </xf>
    <xf numFmtId="0" fontId="27" fillId="17" borderId="16" xfId="0" applyFont="1" applyFill="1" applyBorder="1" applyAlignment="1">
      <alignment horizontal="center" vertical="center" wrapText="1"/>
    </xf>
    <xf numFmtId="8" fontId="27" fillId="0" borderId="15" xfId="0" applyNumberFormat="1" applyFont="1" applyBorder="1" applyAlignment="1">
      <alignment horizontal="center" vertical="center" wrapText="1"/>
    </xf>
    <xf numFmtId="44" fontId="27" fillId="17" borderId="15" xfId="1" applyFont="1" applyFill="1" applyBorder="1" applyAlignment="1">
      <alignment horizontal="center" vertical="center" wrapText="1"/>
    </xf>
    <xf numFmtId="0" fontId="27" fillId="17" borderId="15" xfId="0" applyFont="1" applyFill="1" applyBorder="1" applyAlignment="1">
      <alignment horizontal="center" vertical="center" wrapText="1"/>
    </xf>
    <xf numFmtId="44" fontId="30" fillId="17" borderId="15" xfId="1" applyFont="1" applyFill="1" applyBorder="1" applyAlignment="1">
      <alignment horizontal="center" vertical="center" wrapText="1"/>
    </xf>
    <xf numFmtId="0" fontId="30" fillId="17" borderId="15" xfId="2" applyFont="1" applyFill="1" applyBorder="1" applyAlignment="1">
      <alignment horizontal="center" vertical="center" wrapText="1"/>
    </xf>
    <xf numFmtId="0" fontId="31" fillId="17" borderId="15" xfId="0" applyFont="1" applyFill="1" applyBorder="1" applyAlignment="1">
      <alignment horizontal="center" vertical="center" wrapText="1"/>
    </xf>
    <xf numFmtId="0" fontId="34" fillId="23" borderId="0" xfId="0" applyFont="1" applyFill="1" applyAlignment="1">
      <alignment vertical="center" wrapText="1"/>
    </xf>
    <xf numFmtId="14" fontId="0" fillId="0" borderId="0" xfId="0" applyNumberFormat="1"/>
    <xf numFmtId="0" fontId="17" fillId="0" borderId="0" xfId="0" applyFont="1" applyFill="1" applyAlignment="1">
      <alignment horizontal="center" wrapText="1"/>
    </xf>
    <xf numFmtId="0" fontId="17" fillId="19" borderId="0" xfId="0" applyFont="1" applyFill="1" applyAlignment="1">
      <alignment horizontal="center" vertical="center" wrapText="1"/>
    </xf>
    <xf numFmtId="0" fontId="39" fillId="24" borderId="0" xfId="0" applyFont="1" applyFill="1" applyAlignment="1" applyProtection="1">
      <alignment horizontal="center" vertical="center" wrapText="1"/>
      <protection hidden="1"/>
    </xf>
    <xf numFmtId="0" fontId="0" fillId="0" borderId="0" xfId="0" applyProtection="1">
      <protection hidden="1"/>
    </xf>
    <xf numFmtId="0" fontId="15" fillId="0" borderId="0" xfId="0" applyFont="1" applyAlignment="1" applyProtection="1">
      <alignment vertical="center" wrapText="1"/>
      <protection hidden="1"/>
    </xf>
    <xf numFmtId="0" fontId="36" fillId="3" borderId="0" xfId="0" applyFont="1" applyFill="1" applyAlignment="1" applyProtection="1">
      <alignment horizontal="center" vertical="center" wrapText="1"/>
      <protection hidden="1"/>
    </xf>
    <xf numFmtId="0" fontId="0" fillId="3" borderId="0" xfId="0" applyFill="1" applyProtection="1">
      <protection hidden="1"/>
    </xf>
    <xf numFmtId="0" fontId="15" fillId="3" borderId="0" xfId="0" applyFont="1" applyFill="1" applyAlignment="1" applyProtection="1">
      <alignment vertical="center" wrapText="1"/>
      <protection hidden="1"/>
    </xf>
    <xf numFmtId="0" fontId="26" fillId="16" borderId="0" xfId="0" applyFont="1" applyFill="1" applyAlignment="1" applyProtection="1">
      <alignment horizontal="center" vertical="center" wrapText="1"/>
      <protection hidden="1"/>
    </xf>
    <xf numFmtId="0" fontId="25" fillId="3" borderId="0" xfId="0" applyFont="1" applyFill="1" applyAlignment="1" applyProtection="1">
      <alignment vertical="center" wrapText="1"/>
      <protection hidden="1"/>
    </xf>
    <xf numFmtId="0" fontId="25" fillId="16" borderId="0" xfId="0" applyFont="1" applyFill="1" applyAlignment="1" applyProtection="1">
      <alignment horizontal="center" vertical="center" wrapText="1"/>
      <protection hidden="1"/>
    </xf>
    <xf numFmtId="0" fontId="26" fillId="16" borderId="0" xfId="0" applyFont="1" applyFill="1" applyAlignment="1" applyProtection="1">
      <alignment horizontal="center" vertical="center" wrapText="1"/>
      <protection hidden="1"/>
    </xf>
    <xf numFmtId="0" fontId="15" fillId="17" borderId="0" xfId="0" applyFont="1" applyFill="1" applyBorder="1" applyAlignment="1" applyProtection="1">
      <alignment vertical="center" wrapText="1"/>
      <protection hidden="1"/>
    </xf>
    <xf numFmtId="164" fontId="15" fillId="21" borderId="0" xfId="0" applyNumberFormat="1" applyFont="1" applyFill="1" applyAlignment="1" applyProtection="1">
      <alignment horizontal="center" vertical="center" wrapText="1"/>
      <protection locked="0" hidden="1"/>
    </xf>
    <xf numFmtId="164" fontId="15" fillId="0" borderId="0" xfId="0" applyNumberFormat="1" applyFont="1" applyAlignment="1" applyProtection="1">
      <alignment vertical="center" wrapText="1"/>
      <protection hidden="1"/>
    </xf>
    <xf numFmtId="0" fontId="15" fillId="21" borderId="0" xfId="0" applyFont="1" applyFill="1" applyAlignment="1" applyProtection="1">
      <alignment horizontal="center" vertical="center" wrapText="1"/>
      <protection locked="0" hidden="1"/>
    </xf>
    <xf numFmtId="1" fontId="15" fillId="0" borderId="0" xfId="0" applyNumberFormat="1" applyFont="1" applyAlignment="1" applyProtection="1">
      <alignment vertical="center" wrapText="1"/>
      <protection hidden="1"/>
    </xf>
    <xf numFmtId="0" fontId="15" fillId="17" borderId="0" xfId="0" applyFont="1" applyFill="1" applyBorder="1" applyAlignment="1" applyProtection="1">
      <alignment horizontal="left" vertical="center" wrapText="1"/>
      <protection hidden="1"/>
    </xf>
    <xf numFmtId="0" fontId="15"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164" fontId="15" fillId="0" borderId="0" xfId="0" applyNumberFormat="1" applyFont="1" applyAlignment="1" applyProtection="1">
      <alignment horizontal="center" vertical="center" wrapText="1"/>
      <protection hidden="1"/>
    </xf>
    <xf numFmtId="0" fontId="15" fillId="3" borderId="0" xfId="0" applyFont="1" applyFill="1" applyAlignment="1" applyProtection="1">
      <alignment horizontal="left" vertical="center" wrapText="1"/>
      <protection hidden="1"/>
    </xf>
    <xf numFmtId="0" fontId="15" fillId="0" borderId="0" xfId="0" applyFont="1" applyAlignment="1" applyProtection="1">
      <alignment horizontal="center" vertical="center" wrapText="1"/>
      <protection locked="0" hidden="1"/>
    </xf>
    <xf numFmtId="0" fontId="15" fillId="17" borderId="0" xfId="0" applyFont="1" applyFill="1" applyBorder="1" applyAlignment="1" applyProtection="1">
      <alignment horizontal="left" vertical="center" wrapText="1"/>
      <protection hidden="1"/>
    </xf>
    <xf numFmtId="0" fontId="13" fillId="0" borderId="0" xfId="0" applyFont="1" applyAlignment="1" applyProtection="1">
      <alignment horizontal="center" vertical="center" wrapText="1"/>
      <protection hidden="1"/>
    </xf>
    <xf numFmtId="3"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37" fillId="17" borderId="0" xfId="0" applyFont="1" applyFill="1" applyAlignment="1" applyProtection="1">
      <alignment horizontal="left" vertical="center" wrapText="1"/>
      <protection hidden="1"/>
    </xf>
    <xf numFmtId="0" fontId="40" fillId="17" borderId="0" xfId="2" applyFont="1" applyFill="1" applyAlignment="1" applyProtection="1">
      <alignment horizontal="left" vertical="center" wrapText="1"/>
      <protection hidden="1"/>
    </xf>
    <xf numFmtId="0" fontId="38" fillId="24" borderId="0" xfId="2" applyFont="1" applyFill="1" applyAlignment="1" applyProtection="1">
      <alignment horizontal="center" vertical="center" wrapText="1"/>
      <protection hidden="1"/>
    </xf>
    <xf numFmtId="0" fontId="41" fillId="7" borderId="0" xfId="2" applyFont="1" applyFill="1" applyAlignment="1" applyProtection="1">
      <alignment horizontal="center" vertical="center" wrapText="1"/>
      <protection hidden="1"/>
    </xf>
  </cellXfs>
  <cellStyles count="3">
    <cellStyle name="Currency" xfId="1" builtinId="4"/>
    <cellStyle name="Hyperlink" xfId="2" builtinId="8"/>
    <cellStyle name="Normal" xfId="0" builtinId="0"/>
  </cellStyles>
  <dxfs count="37">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ill>
        <patternFill>
          <bgColor theme="5"/>
        </patternFill>
      </fill>
    </dxf>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ill>
        <patternFill>
          <bgColor theme="5"/>
        </patternFill>
      </fill>
    </dxf>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ill>
        <patternFill>
          <bgColor theme="5"/>
        </patternFill>
      </fill>
    </dxf>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ill>
        <patternFill>
          <bgColor theme="5"/>
        </patternFill>
      </fill>
    </dxf>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ill>
        <patternFill>
          <bgColor theme="5"/>
        </patternFill>
      </fill>
    </dxf>
    <dxf>
      <fill>
        <patternFill>
          <bgColor theme="6"/>
        </patternFill>
      </fill>
    </dxf>
    <dxf>
      <fill>
        <patternFill>
          <bgColor theme="6" tint="0.39994506668294322"/>
        </patternFill>
      </fill>
    </dxf>
    <dxf>
      <fill>
        <patternFill>
          <bgColor rgb="FFFFFF99"/>
        </patternFill>
      </fill>
    </dxf>
    <dxf>
      <fill>
        <patternFill>
          <bgColor theme="5" tint="0.39994506668294322"/>
        </patternFill>
      </fill>
    </dxf>
    <dxf>
      <font>
        <color auto="1"/>
      </font>
      <fill>
        <patternFill>
          <bgColor theme="5"/>
        </patternFill>
      </fill>
    </dxf>
    <dxf>
      <fill>
        <patternFill>
          <bgColor theme="0" tint="-0.24994659260841701"/>
        </patternFill>
      </fill>
    </dxf>
    <dxf>
      <fill>
        <patternFill>
          <bgColor theme="2" tint="-0.24994659260841701"/>
        </patternFill>
      </fill>
    </dxf>
    <dxf>
      <font>
        <color auto="1"/>
      </font>
      <fill>
        <patternFill>
          <bgColor theme="0"/>
        </patternFill>
      </fill>
    </dxf>
    <dxf>
      <font>
        <color theme="0"/>
      </font>
      <fill>
        <patternFill>
          <bgColor theme="3" tint="0.39994506668294322"/>
        </patternFill>
      </fill>
    </dxf>
    <dxf>
      <fill>
        <patternFill>
          <bgColor theme="9"/>
        </patternFill>
      </fill>
      <border>
        <left/>
        <right/>
        <top/>
        <bottom/>
        <vertical/>
        <horizontal/>
      </border>
    </dxf>
    <dxf>
      <font>
        <color theme="0"/>
      </font>
      <numFmt numFmtId="3" formatCode="#,##0"/>
      <fill>
        <patternFill>
          <bgColor theme="3" tint="0.39994506668294322"/>
        </patternFill>
      </fill>
      <border>
        <left/>
        <right/>
        <top/>
        <bottom/>
      </border>
    </dxf>
    <dxf>
      <font>
        <color auto="1"/>
      </font>
      <fill>
        <patternFill>
          <bgColor theme="2" tint="-0.24994659260841701"/>
        </patternFill>
      </fill>
      <border>
        <left/>
        <right/>
        <top/>
        <bottom/>
        <vertical/>
        <horizontal/>
      </border>
    </dxf>
  </dxfs>
  <tableStyles count="0" defaultTableStyle="TableStyleMedium2" defaultPivotStyle="PivotStyleLight16"/>
  <colors>
    <mruColors>
      <color rgb="FFFFFF99"/>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hyperlink" Target="http://www.quandpartir.com/meteo/burkina-faso-idpaysglobal-104.htm" TargetMode="External"/><Relationship Id="rId18" Type="http://schemas.openxmlformats.org/officeDocument/2006/relationships/hyperlink" Target="http://www.quandpartir.com/meteo/tanzanie-idpaysglobal-20.htm" TargetMode="External"/><Relationship Id="rId26" Type="http://schemas.openxmlformats.org/officeDocument/2006/relationships/hyperlink" Target="http://www.quandpartir.com/meteo/bresil-idpaysglobal-26.htm" TargetMode="External"/><Relationship Id="rId39" Type="http://schemas.openxmlformats.org/officeDocument/2006/relationships/hyperlink" Target="http://www.quandpartir.com/meteo/chine-idpaysglobal-83.htm" TargetMode="External"/><Relationship Id="rId21" Type="http://schemas.openxmlformats.org/officeDocument/2006/relationships/hyperlink" Target="http://www.quandpartir.com/meteo/laos-idpaysglobal-88.htm" TargetMode="External"/><Relationship Id="rId34" Type="http://schemas.openxmlformats.org/officeDocument/2006/relationships/hyperlink" Target="http://www.quandpartir.com/meteo/philippines-idpaysglobal-94.htm" TargetMode="External"/><Relationship Id="rId42" Type="http://schemas.openxmlformats.org/officeDocument/2006/relationships/hyperlink" Target="http://www.quandpartir.com/meteo/namibie-idpaysglobal-15.htm" TargetMode="External"/><Relationship Id="rId47" Type="http://schemas.openxmlformats.org/officeDocument/2006/relationships/hyperlink" Target="http://www.quandpartir.com/meteo/cuba-idpaysglobal-31.htm" TargetMode="External"/><Relationship Id="rId50" Type="http://schemas.openxmlformats.org/officeDocument/2006/relationships/hyperlink" Target="http://www.quandpartir.com/meteo/mexique-idpaysglobal-38.htm" TargetMode="External"/><Relationship Id="rId55" Type="http://schemas.openxmlformats.org/officeDocument/2006/relationships/hyperlink" Target="http://www.quandpartir.com/meteo/tunisie-idpaysglobal-22.htm" TargetMode="External"/><Relationship Id="rId63" Type="http://schemas.openxmlformats.org/officeDocument/2006/relationships/hyperlink" Target="http://www.quandpartir.com/meteo/maroc-idpaysglobal-13.htm" TargetMode="External"/><Relationship Id="rId68" Type="http://schemas.openxmlformats.org/officeDocument/2006/relationships/hyperlink" Target="http://www.quandpartir.com/meteo/ouzbekistan-idpaysglobal-93.htm" TargetMode="External"/><Relationship Id="rId76" Type="http://schemas.openxmlformats.org/officeDocument/2006/relationships/hyperlink" Target="http://www.quandpartir.com/meteo/croatie-idpaysglobal-58.htm" TargetMode="External"/><Relationship Id="rId84" Type="http://schemas.openxmlformats.org/officeDocument/2006/relationships/hyperlink" Target="http://www.quandpartir.com/meteo/suede-idpaysglobal-77.htm" TargetMode="External"/><Relationship Id="rId89" Type="http://schemas.openxmlformats.org/officeDocument/2006/relationships/hyperlink" Target="http://www.quandpartir.com/meteo/nouvelle-caledonie-idpaysglobal-109.htm" TargetMode="External"/><Relationship Id="rId7" Type="http://schemas.openxmlformats.org/officeDocument/2006/relationships/hyperlink" Target="http://www.quandpartir.com/meteo/mali-idpaysglobal-12.htm" TargetMode="External"/><Relationship Id="rId71" Type="http://schemas.openxmlformats.org/officeDocument/2006/relationships/hyperlink" Target="http://www.quandpartir.com/meteo/italie-idpaysglobal-67.htm" TargetMode="External"/><Relationship Id="rId2" Type="http://schemas.openxmlformats.org/officeDocument/2006/relationships/image" Target="../media/image6.gif"/><Relationship Id="rId16" Type="http://schemas.openxmlformats.org/officeDocument/2006/relationships/hyperlink" Target="http://www.quandpartir.com/meteo/venezuela-idpaysglobal-42.htm" TargetMode="External"/><Relationship Id="rId29" Type="http://schemas.openxmlformats.org/officeDocument/2006/relationships/hyperlink" Target="http://www.quandpartir.com/meteo/nicaragua-idpaysglobal-110.htm" TargetMode="External"/><Relationship Id="rId11" Type="http://schemas.openxmlformats.org/officeDocument/2006/relationships/hyperlink" Target="http://www.quandpartir.com/meteo/yemen-idpaysglobal-49.htm" TargetMode="External"/><Relationship Id="rId24" Type="http://schemas.openxmlformats.org/officeDocument/2006/relationships/hyperlink" Target="http://www.quandpartir.com/meteo/togo-idpaysglobal-21.htm" TargetMode="External"/><Relationship Id="rId32" Type="http://schemas.openxmlformats.org/officeDocument/2006/relationships/hyperlink" Target="http://www.quandpartir.com/meteo/nigeria-idpaysglobal-16.htm" TargetMode="External"/><Relationship Id="rId37" Type="http://schemas.openxmlformats.org/officeDocument/2006/relationships/hyperlink" Target="http://www.quandpartir.com/meteo/guatemala-idpaysglobal-35.htm" TargetMode="External"/><Relationship Id="rId40" Type="http://schemas.openxmlformats.org/officeDocument/2006/relationships/hyperlink" Target="http://www.quandpartir.com/meteo/argentine-idpaysglobal-24.htm" TargetMode="External"/><Relationship Id="rId45" Type="http://schemas.openxmlformats.org/officeDocument/2006/relationships/hyperlink" Target="http://www.quandpartir.com/meteo/martinique-idpaysglobal-37.htm" TargetMode="External"/><Relationship Id="rId53" Type="http://schemas.openxmlformats.org/officeDocument/2006/relationships/hyperlink" Target="http://www.quandpartir.com/meteo/portugal-idpaysglobal-71.htm" TargetMode="External"/><Relationship Id="rId58" Type="http://schemas.openxmlformats.org/officeDocument/2006/relationships/hyperlink" Target="http://www.quandpartir.com/meteo/algerie-idpaysglobal-2.htm" TargetMode="External"/><Relationship Id="rId66" Type="http://schemas.openxmlformats.org/officeDocument/2006/relationships/hyperlink" Target="http://www.quandpartir.com/meteo/chypre-idpaysglobal-56.htm" TargetMode="External"/><Relationship Id="rId74" Type="http://schemas.openxmlformats.org/officeDocument/2006/relationships/hyperlink" Target="http://www.quandpartir.com/meteo/france-idpaysglobal-102.htm" TargetMode="External"/><Relationship Id="rId79" Type="http://schemas.openxmlformats.org/officeDocument/2006/relationships/hyperlink" Target="http://www.quandpartir.com/meteo/canada-idpaysglobal-27.htm" TargetMode="External"/><Relationship Id="rId87" Type="http://schemas.openxmlformats.org/officeDocument/2006/relationships/hyperlink" Target="http://www.quandpartir.com/meteo/ile-maurice-idpaysglobal-8.htm" TargetMode="External"/><Relationship Id="rId5" Type="http://schemas.openxmlformats.org/officeDocument/2006/relationships/hyperlink" Target="http://www.quandpartir.com/meteo/inde-idpaysglobal-85.htm" TargetMode="External"/><Relationship Id="rId61" Type="http://schemas.openxmlformats.org/officeDocument/2006/relationships/hyperlink" Target="http://www.quandpartir.com/meteo/nepal-idpaysglobal-92.htm" TargetMode="External"/><Relationship Id="rId82" Type="http://schemas.openxmlformats.org/officeDocument/2006/relationships/hyperlink" Target="http://www.quandpartir.com/meteo/suisse-idpaysglobal-78.htm" TargetMode="External"/><Relationship Id="rId90" Type="http://schemas.openxmlformats.org/officeDocument/2006/relationships/hyperlink" Target="http://www.quandpartir.com/meteo/niger-idpaysglobal-111.htm" TargetMode="External"/><Relationship Id="rId19" Type="http://schemas.openxmlformats.org/officeDocument/2006/relationships/hyperlink" Target="http://www.quandpartir.com/meteo/maldives-idpaysglobal-90.htm" TargetMode="External"/><Relationship Id="rId4" Type="http://schemas.openxmlformats.org/officeDocument/2006/relationships/hyperlink" Target="http://www.quandpartir.com/meteo/birmanie-idpaysglobal-80.htm" TargetMode="External"/><Relationship Id="rId9" Type="http://schemas.openxmlformats.org/officeDocument/2006/relationships/hyperlink" Target="http://www.quandpartir.com/meteo/kenya-idpaysglobal-9.htm" TargetMode="External"/><Relationship Id="rId14" Type="http://schemas.openxmlformats.org/officeDocument/2006/relationships/hyperlink" Target="http://www.quandpartir.com/meteo/bangladesh-idpaysglobal-117.htm" TargetMode="External"/><Relationship Id="rId22" Type="http://schemas.openxmlformats.org/officeDocument/2006/relationships/hyperlink" Target="http://www.quandpartir.com/meteo/jamaique-idpaysglobal-106.htm" TargetMode="External"/><Relationship Id="rId27" Type="http://schemas.openxmlformats.org/officeDocument/2006/relationships/hyperlink" Target="http://www.quandpartir.com/meteo/bahamas-idpaysglobal-103.htm" TargetMode="External"/><Relationship Id="rId30" Type="http://schemas.openxmlformats.org/officeDocument/2006/relationships/hyperlink" Target="http://www.quandpartir.com/meteo/angola-idpaysglobal-114.htm" TargetMode="External"/><Relationship Id="rId35" Type="http://schemas.openxmlformats.org/officeDocument/2006/relationships/hyperlink" Target="http://www.quandpartir.com/meteo/republique-dominicaine-idpaysglobal-41.htm" TargetMode="External"/><Relationship Id="rId43" Type="http://schemas.openxmlformats.org/officeDocument/2006/relationships/hyperlink" Target="http://www.quandpartir.com/meteo/sri-lanka-idpaysglobal-96.htm" TargetMode="External"/><Relationship Id="rId48" Type="http://schemas.openxmlformats.org/officeDocument/2006/relationships/hyperlink" Target="http://www.quandpartir.com/meteo/egypte-idpaysglobal-6.htm" TargetMode="External"/><Relationship Id="rId56" Type="http://schemas.openxmlformats.org/officeDocument/2006/relationships/hyperlink" Target="http://www.quandpartir.com/meteo/madagascar-idpaysglobal-11.htm" TargetMode="External"/><Relationship Id="rId64" Type="http://schemas.openxmlformats.org/officeDocument/2006/relationships/hyperlink" Target="http://www.quandpartir.com/meteo/jordanie-idpaysglobal-45.htm" TargetMode="External"/><Relationship Id="rId69" Type="http://schemas.openxmlformats.org/officeDocument/2006/relationships/hyperlink" Target="http://www.quandpartir.com/meteo/russie-idpaysglobal-74.htm" TargetMode="External"/><Relationship Id="rId77" Type="http://schemas.openxmlformats.org/officeDocument/2006/relationships/hyperlink" Target="http://www.quandpartir.com/meteo/slovaquie-idpaysglobal-75.htm" TargetMode="External"/><Relationship Id="rId8" Type="http://schemas.openxmlformats.org/officeDocument/2006/relationships/hyperlink" Target="http://www.quandpartir.com/meteo/oman-idpaysglobal-47.htm" TargetMode="External"/><Relationship Id="rId51" Type="http://schemas.openxmlformats.org/officeDocument/2006/relationships/hyperlink" Target="http://www.quandpartir.com/meteo/zimbabwe-idpaysglobal-23.htm" TargetMode="External"/><Relationship Id="rId72" Type="http://schemas.openxmlformats.org/officeDocument/2006/relationships/hyperlink" Target="http://www.quandpartir.com/meteo/albanie-idpaysglobal-113.htm" TargetMode="External"/><Relationship Id="rId80" Type="http://schemas.openxmlformats.org/officeDocument/2006/relationships/hyperlink" Target="http://www.quandpartir.com/meteo/roumanie-idpaysglobal-73.htm" TargetMode="External"/><Relationship Id="rId85" Type="http://schemas.openxmlformats.org/officeDocument/2006/relationships/hyperlink" Target="http://www.quandpartir.com/meteo/guyane-idpaysglobal-36.htm" TargetMode="External"/><Relationship Id="rId3" Type="http://schemas.openxmlformats.org/officeDocument/2006/relationships/hyperlink" Target="http://www.quandpartir.com/meteo/chili-idpaysglobal-28.htm" TargetMode="External"/><Relationship Id="rId12" Type="http://schemas.openxmlformats.org/officeDocument/2006/relationships/hyperlink" Target="http://www.quandpartir.com/meteo/thailande-idpaysglobal-97.htm" TargetMode="External"/><Relationship Id="rId17" Type="http://schemas.openxmlformats.org/officeDocument/2006/relationships/hyperlink" Target="http://www.quandpartir.com/meteo/senegal-idpaysglobal-19.htm" TargetMode="External"/><Relationship Id="rId25" Type="http://schemas.openxmlformats.org/officeDocument/2006/relationships/hyperlink" Target="http://www.quandpartir.com/meteo/costa-rica-idpaysglobal-30.htm" TargetMode="External"/><Relationship Id="rId33" Type="http://schemas.openxmlformats.org/officeDocument/2006/relationships/hyperlink" Target="http://www.quandpartir.com/meteo/perou-idpaysglobal-40.htm" TargetMode="External"/><Relationship Id="rId38" Type="http://schemas.openxmlformats.org/officeDocument/2006/relationships/hyperlink" Target="http://www.quandpartir.com/meteo/vietnam-idpaysglobal-99.htm" TargetMode="External"/><Relationship Id="rId46" Type="http://schemas.openxmlformats.org/officeDocument/2006/relationships/hyperlink" Target="http://www.quandpartir.com/meteo/etats-unis-idpaysglobal-33.htm" TargetMode="External"/><Relationship Id="rId59" Type="http://schemas.openxmlformats.org/officeDocument/2006/relationships/hyperlink" Target="http://www.quandpartir.com/meteo/libye-idpaysglobal-10.htm" TargetMode="External"/><Relationship Id="rId67" Type="http://schemas.openxmlformats.org/officeDocument/2006/relationships/hyperlink" Target="http://www.quandpartir.com/meteo/syrie-idpaysglobal-48.htm" TargetMode="External"/><Relationship Id="rId20" Type="http://schemas.openxmlformats.org/officeDocument/2006/relationships/hyperlink" Target="http://www.quandpartir.com/meteo/mauritanie-idpaysglobal-14.htm" TargetMode="External"/><Relationship Id="rId41" Type="http://schemas.openxmlformats.org/officeDocument/2006/relationships/image" Target="../media/image7.gif"/><Relationship Id="rId54" Type="http://schemas.openxmlformats.org/officeDocument/2006/relationships/hyperlink" Target="http://www.quandpartir.com/meteo/turquie-idpaysglobal-79.htm" TargetMode="External"/><Relationship Id="rId62" Type="http://schemas.openxmlformats.org/officeDocument/2006/relationships/hyperlink" Target="http://www.quandpartir.com/meteo/grece-idpaysglobal-63.htm" TargetMode="External"/><Relationship Id="rId70" Type="http://schemas.openxmlformats.org/officeDocument/2006/relationships/hyperlink" Target="http://www.quandpartir.com/meteo/afghanistan-idpaysglobal-112.htm" TargetMode="External"/><Relationship Id="rId75" Type="http://schemas.openxmlformats.org/officeDocument/2006/relationships/hyperlink" Target="http://www.quandpartir.com/meteo/armenie-idpaysglobal-115.htm" TargetMode="External"/><Relationship Id="rId83" Type="http://schemas.openxmlformats.org/officeDocument/2006/relationships/hyperlink" Target="http://www.quandpartir.com/meteo/bulgarie-idpaysglobal-55.htm" TargetMode="External"/><Relationship Id="rId88" Type="http://schemas.openxmlformats.org/officeDocument/2006/relationships/hyperlink" Target="http://www.quandpartir.com/meteo/reunion-idpaysglobal-17.htm" TargetMode="External"/><Relationship Id="rId1" Type="http://schemas.openxmlformats.org/officeDocument/2006/relationships/hyperlink" Target="http://www.quandpartir.com/meteo/afrique-du-sud-idpaysglobal-1.htm" TargetMode="External"/><Relationship Id="rId6" Type="http://schemas.openxmlformats.org/officeDocument/2006/relationships/hyperlink" Target="http://www.quandpartir.com/meteo/australie-idpaysglobal-100.htm" TargetMode="External"/><Relationship Id="rId15" Type="http://schemas.openxmlformats.org/officeDocument/2006/relationships/hyperlink" Target="http://www.quandpartir.com/meteo/barbade-idpaysglobal-118.htm" TargetMode="External"/><Relationship Id="rId23" Type="http://schemas.openxmlformats.org/officeDocument/2006/relationships/hyperlink" Target="http://www.quandpartir.com/meteo/benin-idpaysglobal-4.htm" TargetMode="External"/><Relationship Id="rId28" Type="http://schemas.openxmlformats.org/officeDocument/2006/relationships/hyperlink" Target="http://www.quandpartir.com/meteo/cap-vert-idpaysglobal-105.htm" TargetMode="External"/><Relationship Id="rId36" Type="http://schemas.openxmlformats.org/officeDocument/2006/relationships/hyperlink" Target="http://www.quandpartir.com/meteo/espagne-idpaysglobal-61.htm" TargetMode="External"/><Relationship Id="rId49" Type="http://schemas.openxmlformats.org/officeDocument/2006/relationships/hyperlink" Target="http://www.quandpartir.com/meteo/botswana-idpaysglobal-3.htm" TargetMode="External"/><Relationship Id="rId57" Type="http://schemas.openxmlformats.org/officeDocument/2006/relationships/hyperlink" Target="http://www.quandpartir.com/meteo/liban-idpaysglobal-46.htm" TargetMode="External"/><Relationship Id="rId10" Type="http://schemas.openxmlformats.org/officeDocument/2006/relationships/hyperlink" Target="http://www.quandpartir.com/meteo/cambodge-idpaysglobal-82.htm" TargetMode="External"/><Relationship Id="rId31" Type="http://schemas.openxmlformats.org/officeDocument/2006/relationships/hyperlink" Target="http://www.quandpartir.com/meteo/cote-d-ivoire-idpaysglobal-5.htm" TargetMode="External"/><Relationship Id="rId44" Type="http://schemas.openxmlformats.org/officeDocument/2006/relationships/hyperlink" Target="http://www.quandpartir.com/meteo/guadeloupe-idpaysglobal-34.htm" TargetMode="External"/><Relationship Id="rId52" Type="http://schemas.openxmlformats.org/officeDocument/2006/relationships/hyperlink" Target="http://www.quandpartir.com/meteo/malte-idpaysglobal-68.htm" TargetMode="External"/><Relationship Id="rId60" Type="http://schemas.openxmlformats.org/officeDocument/2006/relationships/hyperlink" Target="http://www.quandpartir.com/meteo/crete-idpaysglobal-57.htm" TargetMode="External"/><Relationship Id="rId65" Type="http://schemas.openxmlformats.org/officeDocument/2006/relationships/hyperlink" Target="http://www.quandpartir.com/meteo/israel-idpaysglobal-44.htm" TargetMode="External"/><Relationship Id="rId73" Type="http://schemas.openxmlformats.org/officeDocument/2006/relationships/hyperlink" Target="http://www.quandpartir.com/meteo/azerbaidjan-idpaysglobal-116.htm" TargetMode="External"/><Relationship Id="rId78" Type="http://schemas.openxmlformats.org/officeDocument/2006/relationships/hyperlink" Target="http://www.quandpartir.com/meteo/hongrie-idpaysglobal-64.htm" TargetMode="External"/><Relationship Id="rId81" Type="http://schemas.openxmlformats.org/officeDocument/2006/relationships/hyperlink" Target="http://www.quandpartir.com/meteo/andorre-idpaysglobal-51.htm" TargetMode="External"/><Relationship Id="rId86" Type="http://schemas.openxmlformats.org/officeDocument/2006/relationships/hyperlink" Target="http://www.quandpartir.com/meteo/indonesie-idpaysglobal-86.ht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590925" cy="2332716"/>
    <xdr:pic>
      <xdr:nvPicPr>
        <xdr:cNvPr id="2" name="Picture 1"/>
        <xdr:cNvPicPr>
          <a:picLocks noChangeAspect="1"/>
        </xdr:cNvPicPr>
      </xdr:nvPicPr>
      <xdr:blipFill>
        <a:blip xmlns:r="http://schemas.openxmlformats.org/officeDocument/2006/relationships" r:embed="rId1" cstate="print"/>
        <a:stretch>
          <a:fillRect/>
        </a:stretch>
      </xdr:blipFill>
      <xdr:spPr>
        <a:xfrm>
          <a:off x="0" y="0"/>
          <a:ext cx="3590925" cy="2332716"/>
        </a:xfrm>
        <a:prstGeom prst="rect">
          <a:avLst/>
        </a:prstGeom>
      </xdr:spPr>
    </xdr:pic>
    <xdr:clientData/>
  </xdr:oneCellAnchor>
  <xdr:oneCellAnchor>
    <xdr:from>
      <xdr:col>0</xdr:col>
      <xdr:colOff>85725</xdr:colOff>
      <xdr:row>21</xdr:row>
      <xdr:rowOff>104775</xdr:rowOff>
    </xdr:from>
    <xdr:ext cx="3590925" cy="2332716"/>
    <xdr:pic>
      <xdr:nvPicPr>
        <xdr:cNvPr id="3" name="Picture 2"/>
        <xdr:cNvPicPr>
          <a:picLocks noChangeAspect="1"/>
        </xdr:cNvPicPr>
      </xdr:nvPicPr>
      <xdr:blipFill>
        <a:blip xmlns:r="http://schemas.openxmlformats.org/officeDocument/2006/relationships" r:embed="rId1" cstate="print"/>
        <a:stretch>
          <a:fillRect/>
        </a:stretch>
      </xdr:blipFill>
      <xdr:spPr>
        <a:xfrm>
          <a:off x="85725" y="4105275"/>
          <a:ext cx="3590925" cy="2332716"/>
        </a:xfrm>
        <a:prstGeom prst="rect">
          <a:avLst/>
        </a:prstGeom>
      </xdr:spPr>
    </xdr:pic>
    <xdr:clientData/>
  </xdr:oneCellAnchor>
  <xdr:oneCellAnchor>
    <xdr:from>
      <xdr:col>0</xdr:col>
      <xdr:colOff>0</xdr:colOff>
      <xdr:row>9</xdr:row>
      <xdr:rowOff>171449</xdr:rowOff>
    </xdr:from>
    <xdr:ext cx="3709623" cy="2409825"/>
    <xdr:pic>
      <xdr:nvPicPr>
        <xdr:cNvPr id="4" name="Picture 3"/>
        <xdr:cNvPicPr>
          <a:picLocks noChangeAspect="1"/>
        </xdr:cNvPicPr>
      </xdr:nvPicPr>
      <xdr:blipFill>
        <a:blip xmlns:r="http://schemas.openxmlformats.org/officeDocument/2006/relationships" r:embed="rId2" cstate="print"/>
        <a:stretch>
          <a:fillRect/>
        </a:stretch>
      </xdr:blipFill>
      <xdr:spPr>
        <a:xfrm>
          <a:off x="0" y="1885949"/>
          <a:ext cx="3709623" cy="2409825"/>
        </a:xfrm>
        <a:prstGeom prst="rect">
          <a:avLst/>
        </a:prstGeom>
      </xdr:spPr>
    </xdr:pic>
    <xdr:clientData/>
  </xdr:oneCellAnchor>
  <xdr:oneCellAnchor>
    <xdr:from>
      <xdr:col>0</xdr:col>
      <xdr:colOff>0</xdr:colOff>
      <xdr:row>34</xdr:row>
      <xdr:rowOff>47624</xdr:rowOff>
    </xdr:from>
    <xdr:ext cx="3649273" cy="2370621"/>
    <xdr:pic>
      <xdr:nvPicPr>
        <xdr:cNvPr id="5" name="Picture 4"/>
        <xdr:cNvPicPr>
          <a:picLocks noChangeAspect="1"/>
        </xdr:cNvPicPr>
      </xdr:nvPicPr>
      <xdr:blipFill>
        <a:blip xmlns:r="http://schemas.openxmlformats.org/officeDocument/2006/relationships" r:embed="rId3" cstate="print"/>
        <a:stretch>
          <a:fillRect/>
        </a:stretch>
      </xdr:blipFill>
      <xdr:spPr>
        <a:xfrm>
          <a:off x="0" y="8239124"/>
          <a:ext cx="3649273" cy="2370621"/>
        </a:xfrm>
        <a:prstGeom prst="rect">
          <a:avLst/>
        </a:prstGeom>
      </xdr:spPr>
    </xdr:pic>
    <xdr:clientData/>
  </xdr:oneCellAnchor>
  <xdr:oneCellAnchor>
    <xdr:from>
      <xdr:col>0</xdr:col>
      <xdr:colOff>104776</xdr:colOff>
      <xdr:row>54</xdr:row>
      <xdr:rowOff>85724</xdr:rowOff>
    </xdr:from>
    <xdr:ext cx="3356023" cy="2180121"/>
    <xdr:pic>
      <xdr:nvPicPr>
        <xdr:cNvPr id="6" name="Picture 5"/>
        <xdr:cNvPicPr>
          <a:picLocks noChangeAspect="1"/>
        </xdr:cNvPicPr>
      </xdr:nvPicPr>
      <xdr:blipFill>
        <a:blip xmlns:r="http://schemas.openxmlformats.org/officeDocument/2006/relationships" r:embed="rId4" cstate="print"/>
        <a:stretch>
          <a:fillRect/>
        </a:stretch>
      </xdr:blipFill>
      <xdr:spPr>
        <a:xfrm>
          <a:off x="104776" y="14182724"/>
          <a:ext cx="3356023" cy="2180121"/>
        </a:xfrm>
        <a:prstGeom prst="rect">
          <a:avLst/>
        </a:prstGeom>
      </xdr:spPr>
    </xdr:pic>
    <xdr:clientData/>
  </xdr:oneCellAnchor>
  <xdr:oneCellAnchor>
    <xdr:from>
      <xdr:col>0</xdr:col>
      <xdr:colOff>190501</xdr:colOff>
      <xdr:row>44</xdr:row>
      <xdr:rowOff>76200</xdr:rowOff>
    </xdr:from>
    <xdr:ext cx="3312035" cy="2151546"/>
    <xdr:pic>
      <xdr:nvPicPr>
        <xdr:cNvPr id="7" name="Picture 6"/>
        <xdr:cNvPicPr>
          <a:picLocks noChangeAspect="1"/>
        </xdr:cNvPicPr>
      </xdr:nvPicPr>
      <xdr:blipFill>
        <a:blip xmlns:r="http://schemas.openxmlformats.org/officeDocument/2006/relationships" r:embed="rId5" cstate="print"/>
        <a:stretch>
          <a:fillRect/>
        </a:stretch>
      </xdr:blipFill>
      <xdr:spPr>
        <a:xfrm>
          <a:off x="190501" y="10744200"/>
          <a:ext cx="3312035" cy="215154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9</xdr:col>
      <xdr:colOff>381000</xdr:colOff>
      <xdr:row>2</xdr:row>
      <xdr:rowOff>285750</xdr:rowOff>
    </xdr:to>
    <xdr:pic>
      <xdr:nvPicPr>
        <xdr:cNvPr id="2" name="Picture 1"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64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xdr:row>
      <xdr:rowOff>0</xdr:rowOff>
    </xdr:from>
    <xdr:to>
      <xdr:col>9</xdr:col>
      <xdr:colOff>381000</xdr:colOff>
      <xdr:row>3</xdr:row>
      <xdr:rowOff>285750</xdr:rowOff>
    </xdr:to>
    <xdr:pic>
      <xdr:nvPicPr>
        <xdr:cNvPr id="3" name="Picture 2" descr="http://www.quandpartir.com/meteo/images/notevert.gif">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21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0</xdr:rowOff>
    </xdr:from>
    <xdr:to>
      <xdr:col>9</xdr:col>
      <xdr:colOff>381000</xdr:colOff>
      <xdr:row>4</xdr:row>
      <xdr:rowOff>285750</xdr:rowOff>
    </xdr:to>
    <xdr:pic>
      <xdr:nvPicPr>
        <xdr:cNvPr id="4" name="Picture 3"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79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381000</xdr:colOff>
      <xdr:row>5</xdr:row>
      <xdr:rowOff>285750</xdr:rowOff>
    </xdr:to>
    <xdr:pic>
      <xdr:nvPicPr>
        <xdr:cNvPr id="5" name="Picture 4"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74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xdr:row>
      <xdr:rowOff>0</xdr:rowOff>
    </xdr:from>
    <xdr:to>
      <xdr:col>9</xdr:col>
      <xdr:colOff>381000</xdr:colOff>
      <xdr:row>6</xdr:row>
      <xdr:rowOff>285750</xdr:rowOff>
    </xdr:to>
    <xdr:pic>
      <xdr:nvPicPr>
        <xdr:cNvPr id="6" name="Picture 5"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381000</xdr:colOff>
      <xdr:row>7</xdr:row>
      <xdr:rowOff>285750</xdr:rowOff>
    </xdr:to>
    <xdr:pic>
      <xdr:nvPicPr>
        <xdr:cNvPr id="7" name="Picture 6" descr="http://www.quandpartir.com/meteo/images/notevert.gif">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388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381000</xdr:colOff>
      <xdr:row>8</xdr:row>
      <xdr:rowOff>285750</xdr:rowOff>
    </xdr:to>
    <xdr:pic>
      <xdr:nvPicPr>
        <xdr:cNvPr id="8" name="Picture 7"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445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381000</xdr:colOff>
      <xdr:row>9</xdr:row>
      <xdr:rowOff>285750</xdr:rowOff>
    </xdr:to>
    <xdr:pic>
      <xdr:nvPicPr>
        <xdr:cNvPr id="9" name="Picture 8" descr="http://www.quandpartir.com/meteo/images/notevert.gif">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483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381000</xdr:colOff>
      <xdr:row>10</xdr:row>
      <xdr:rowOff>285750</xdr:rowOff>
    </xdr:to>
    <xdr:pic>
      <xdr:nvPicPr>
        <xdr:cNvPr id="10" name="Picture 9" descr="http://www.quandpartir.com/meteo/images/notevert.gif">
          <a:hlinkClick xmlns:r="http://schemas.openxmlformats.org/officeDocument/2006/relationships" r:id="rId1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521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381000</xdr:colOff>
      <xdr:row>11</xdr:row>
      <xdr:rowOff>285750</xdr:rowOff>
    </xdr:to>
    <xdr:pic>
      <xdr:nvPicPr>
        <xdr:cNvPr id="11" name="Picture 10"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598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381000</xdr:colOff>
      <xdr:row>12</xdr:row>
      <xdr:rowOff>285750</xdr:rowOff>
    </xdr:to>
    <xdr:pic>
      <xdr:nvPicPr>
        <xdr:cNvPr id="12" name="Picture 11"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636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381000</xdr:colOff>
      <xdr:row>13</xdr:row>
      <xdr:rowOff>285750</xdr:rowOff>
    </xdr:to>
    <xdr:pic>
      <xdr:nvPicPr>
        <xdr:cNvPr id="13" name="Picture 12"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381000</xdr:colOff>
      <xdr:row>14</xdr:row>
      <xdr:rowOff>285750</xdr:rowOff>
    </xdr:to>
    <xdr:pic>
      <xdr:nvPicPr>
        <xdr:cNvPr id="14" name="Picture 13"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381000</xdr:colOff>
      <xdr:row>15</xdr:row>
      <xdr:rowOff>285750</xdr:rowOff>
    </xdr:to>
    <xdr:pic>
      <xdr:nvPicPr>
        <xdr:cNvPr id="15" name="Picture 14"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826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381000</xdr:colOff>
      <xdr:row>16</xdr:row>
      <xdr:rowOff>285750</xdr:rowOff>
    </xdr:to>
    <xdr:pic>
      <xdr:nvPicPr>
        <xdr:cNvPr id="16" name="Picture 15"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883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381000</xdr:colOff>
      <xdr:row>17</xdr:row>
      <xdr:rowOff>285750</xdr:rowOff>
    </xdr:to>
    <xdr:pic>
      <xdr:nvPicPr>
        <xdr:cNvPr id="17" name="Picture 16"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960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381000</xdr:colOff>
      <xdr:row>18</xdr:row>
      <xdr:rowOff>285750</xdr:rowOff>
    </xdr:to>
    <xdr:pic>
      <xdr:nvPicPr>
        <xdr:cNvPr id="18" name="Picture 17"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036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381000</xdr:colOff>
      <xdr:row>19</xdr:row>
      <xdr:rowOff>285750</xdr:rowOff>
    </xdr:to>
    <xdr:pic>
      <xdr:nvPicPr>
        <xdr:cNvPr id="19" name="Picture 18" descr="http://www.quandpartir.com/meteo/images/notevert.gif">
          <a:hlinkClick xmlns:r="http://schemas.openxmlformats.org/officeDocument/2006/relationships" r:id="rId1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381000</xdr:colOff>
      <xdr:row>20</xdr:row>
      <xdr:rowOff>285750</xdr:rowOff>
    </xdr:to>
    <xdr:pic>
      <xdr:nvPicPr>
        <xdr:cNvPr id="20" name="Picture 19" descr="http://www.quandpartir.com/meteo/images/notevert.gif">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169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381000</xdr:colOff>
      <xdr:row>21</xdr:row>
      <xdr:rowOff>285750</xdr:rowOff>
    </xdr:to>
    <xdr:pic>
      <xdr:nvPicPr>
        <xdr:cNvPr id="21" name="Picture 20" descr="http://www.quandpartir.com/meteo/images/notevert.gif">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226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381000</xdr:colOff>
      <xdr:row>22</xdr:row>
      <xdr:rowOff>285750</xdr:rowOff>
    </xdr:to>
    <xdr:pic>
      <xdr:nvPicPr>
        <xdr:cNvPr id="22" name="Picture 21" descr="http://www.quandpartir.com/meteo/images/notevert.gif">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23</xdr:row>
      <xdr:rowOff>0</xdr:rowOff>
    </xdr:from>
    <xdr:to>
      <xdr:col>9</xdr:col>
      <xdr:colOff>381000</xdr:colOff>
      <xdr:row>23</xdr:row>
      <xdr:rowOff>285750</xdr:rowOff>
    </xdr:to>
    <xdr:pic>
      <xdr:nvPicPr>
        <xdr:cNvPr id="23" name="Picture 22"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9</xdr:col>
      <xdr:colOff>381000</xdr:colOff>
      <xdr:row>24</xdr:row>
      <xdr:rowOff>285750</xdr:rowOff>
    </xdr:to>
    <xdr:pic>
      <xdr:nvPicPr>
        <xdr:cNvPr id="24" name="Picture 23" descr="http://www.quandpartir.com/meteo/images/notevert.gif">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379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xdr:row>
      <xdr:rowOff>0</xdr:rowOff>
    </xdr:from>
    <xdr:to>
      <xdr:col>9</xdr:col>
      <xdr:colOff>381000</xdr:colOff>
      <xdr:row>25</xdr:row>
      <xdr:rowOff>285750</xdr:rowOff>
    </xdr:to>
    <xdr:pic>
      <xdr:nvPicPr>
        <xdr:cNvPr id="25" name="Picture 24" descr="http://www.quandpartir.com/meteo/images/notevert.gif">
          <a:hlinkClick xmlns:r="http://schemas.openxmlformats.org/officeDocument/2006/relationships" r:id="rId1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26</xdr:row>
      <xdr:rowOff>0</xdr:rowOff>
    </xdr:from>
    <xdr:to>
      <xdr:col>9</xdr:col>
      <xdr:colOff>381000</xdr:colOff>
      <xdr:row>26</xdr:row>
      <xdr:rowOff>285750</xdr:rowOff>
    </xdr:to>
    <xdr:pic>
      <xdr:nvPicPr>
        <xdr:cNvPr id="26" name="Picture 25"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474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27</xdr:row>
      <xdr:rowOff>0</xdr:rowOff>
    </xdr:from>
    <xdr:to>
      <xdr:col>9</xdr:col>
      <xdr:colOff>381000</xdr:colOff>
      <xdr:row>27</xdr:row>
      <xdr:rowOff>285750</xdr:rowOff>
    </xdr:to>
    <xdr:pic>
      <xdr:nvPicPr>
        <xdr:cNvPr id="27" name="Picture 26" descr="http://www.quandpartir.com/meteo/images/notevert.gif">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550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28</xdr:row>
      <xdr:rowOff>0</xdr:rowOff>
    </xdr:from>
    <xdr:to>
      <xdr:col>9</xdr:col>
      <xdr:colOff>381000</xdr:colOff>
      <xdr:row>28</xdr:row>
      <xdr:rowOff>285750</xdr:rowOff>
    </xdr:to>
    <xdr:pic>
      <xdr:nvPicPr>
        <xdr:cNvPr id="28" name="Picture 27"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607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29</xdr:row>
      <xdr:rowOff>0</xdr:rowOff>
    </xdr:from>
    <xdr:to>
      <xdr:col>9</xdr:col>
      <xdr:colOff>381000</xdr:colOff>
      <xdr:row>29</xdr:row>
      <xdr:rowOff>285750</xdr:rowOff>
    </xdr:to>
    <xdr:pic>
      <xdr:nvPicPr>
        <xdr:cNvPr id="29" name="Picture 28"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30</xdr:row>
      <xdr:rowOff>0</xdr:rowOff>
    </xdr:from>
    <xdr:to>
      <xdr:col>9</xdr:col>
      <xdr:colOff>381000</xdr:colOff>
      <xdr:row>30</xdr:row>
      <xdr:rowOff>285750</xdr:rowOff>
    </xdr:to>
    <xdr:pic>
      <xdr:nvPicPr>
        <xdr:cNvPr id="30" name="Picture 29"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722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31</xdr:row>
      <xdr:rowOff>0</xdr:rowOff>
    </xdr:from>
    <xdr:to>
      <xdr:col>9</xdr:col>
      <xdr:colOff>381000</xdr:colOff>
      <xdr:row>31</xdr:row>
      <xdr:rowOff>285750</xdr:rowOff>
    </xdr:to>
    <xdr:pic>
      <xdr:nvPicPr>
        <xdr:cNvPr id="31" name="Picture 30" descr="http://www.quandpartir.com/meteo/images/notevert.gif">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798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32</xdr:row>
      <xdr:rowOff>0</xdr:rowOff>
    </xdr:from>
    <xdr:to>
      <xdr:col>9</xdr:col>
      <xdr:colOff>381000</xdr:colOff>
      <xdr:row>32</xdr:row>
      <xdr:rowOff>285750</xdr:rowOff>
    </xdr:to>
    <xdr:pic>
      <xdr:nvPicPr>
        <xdr:cNvPr id="32" name="Picture 31" descr="http://www.quandpartir.com/meteo/images/notevert.gif">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874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33</xdr:row>
      <xdr:rowOff>0</xdr:rowOff>
    </xdr:from>
    <xdr:to>
      <xdr:col>9</xdr:col>
      <xdr:colOff>381000</xdr:colOff>
      <xdr:row>33</xdr:row>
      <xdr:rowOff>285750</xdr:rowOff>
    </xdr:to>
    <xdr:pic>
      <xdr:nvPicPr>
        <xdr:cNvPr id="33" name="Picture 32"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34</xdr:row>
      <xdr:rowOff>0</xdr:rowOff>
    </xdr:from>
    <xdr:to>
      <xdr:col>9</xdr:col>
      <xdr:colOff>381000</xdr:colOff>
      <xdr:row>34</xdr:row>
      <xdr:rowOff>285750</xdr:rowOff>
    </xdr:to>
    <xdr:pic>
      <xdr:nvPicPr>
        <xdr:cNvPr id="34" name="Picture 33" descr="http://www.quandpartir.com/meteo/images/notevert.gif">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1969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35</xdr:row>
      <xdr:rowOff>0</xdr:rowOff>
    </xdr:from>
    <xdr:to>
      <xdr:col>9</xdr:col>
      <xdr:colOff>381000</xdr:colOff>
      <xdr:row>35</xdr:row>
      <xdr:rowOff>285750</xdr:rowOff>
    </xdr:to>
    <xdr:pic>
      <xdr:nvPicPr>
        <xdr:cNvPr id="35" name="Picture 34" descr="http://www.quandpartir.com/meteo/images/notevert.gif">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026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36</xdr:row>
      <xdr:rowOff>0</xdr:rowOff>
    </xdr:from>
    <xdr:to>
      <xdr:col>9</xdr:col>
      <xdr:colOff>381000</xdr:colOff>
      <xdr:row>36</xdr:row>
      <xdr:rowOff>285750</xdr:rowOff>
    </xdr:to>
    <xdr:pic>
      <xdr:nvPicPr>
        <xdr:cNvPr id="36" name="Picture 35" descr="http://www.quandpartir.com/meteo/images/notevert.gif">
          <a:hlinkClick xmlns:r="http://schemas.openxmlformats.org/officeDocument/2006/relationships" r:id="rId2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9</xdr:col>
      <xdr:colOff>381000</xdr:colOff>
      <xdr:row>37</xdr:row>
      <xdr:rowOff>285750</xdr:rowOff>
    </xdr:to>
    <xdr:pic>
      <xdr:nvPicPr>
        <xdr:cNvPr id="37" name="Picture 36"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103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38</xdr:row>
      <xdr:rowOff>0</xdr:rowOff>
    </xdr:from>
    <xdr:to>
      <xdr:col>9</xdr:col>
      <xdr:colOff>381000</xdr:colOff>
      <xdr:row>38</xdr:row>
      <xdr:rowOff>285750</xdr:rowOff>
    </xdr:to>
    <xdr:pic>
      <xdr:nvPicPr>
        <xdr:cNvPr id="38" name="Picture 37" descr="http://www.quandpartir.com/meteo/images/notevert.gif">
          <a:hlinkClick xmlns:r="http://schemas.openxmlformats.org/officeDocument/2006/relationships" r:id="rId2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141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39</xdr:row>
      <xdr:rowOff>0</xdr:rowOff>
    </xdr:from>
    <xdr:to>
      <xdr:col>9</xdr:col>
      <xdr:colOff>381000</xdr:colOff>
      <xdr:row>39</xdr:row>
      <xdr:rowOff>285750</xdr:rowOff>
    </xdr:to>
    <xdr:pic>
      <xdr:nvPicPr>
        <xdr:cNvPr id="39" name="Picture 38" descr="http://www.quandpartir.com/meteo/images/notevert.gif">
          <a:hlinkClick xmlns:r="http://schemas.openxmlformats.org/officeDocument/2006/relationships" r:id="rId3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217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381000</xdr:colOff>
      <xdr:row>40</xdr:row>
      <xdr:rowOff>285750</xdr:rowOff>
    </xdr:to>
    <xdr:pic>
      <xdr:nvPicPr>
        <xdr:cNvPr id="40" name="Picture 39" descr="http://www.quandpartir.com/meteo/images/notevert.gif">
          <a:hlinkClick xmlns:r="http://schemas.openxmlformats.org/officeDocument/2006/relationships" r:id="rId3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255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381000</xdr:colOff>
      <xdr:row>41</xdr:row>
      <xdr:rowOff>285750</xdr:rowOff>
    </xdr:to>
    <xdr:pic>
      <xdr:nvPicPr>
        <xdr:cNvPr id="41" name="Picture 40" descr="http://www.quandpartir.com/meteo/images/notevert.gif">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42</xdr:row>
      <xdr:rowOff>0</xdr:rowOff>
    </xdr:from>
    <xdr:to>
      <xdr:col>9</xdr:col>
      <xdr:colOff>381000</xdr:colOff>
      <xdr:row>42</xdr:row>
      <xdr:rowOff>285750</xdr:rowOff>
    </xdr:to>
    <xdr:pic>
      <xdr:nvPicPr>
        <xdr:cNvPr id="42" name="Picture 41"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369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43</xdr:row>
      <xdr:rowOff>0</xdr:rowOff>
    </xdr:from>
    <xdr:to>
      <xdr:col>9</xdr:col>
      <xdr:colOff>381000</xdr:colOff>
      <xdr:row>43</xdr:row>
      <xdr:rowOff>285750</xdr:rowOff>
    </xdr:to>
    <xdr:pic>
      <xdr:nvPicPr>
        <xdr:cNvPr id="43" name="Picture 42" descr="http://www.quandpartir.com/meteo/images/notevert.gif">
          <a:hlinkClick xmlns:r="http://schemas.openxmlformats.org/officeDocument/2006/relationships" r:id="rId3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407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44</xdr:row>
      <xdr:rowOff>0</xdr:rowOff>
    </xdr:from>
    <xdr:to>
      <xdr:col>9</xdr:col>
      <xdr:colOff>381000</xdr:colOff>
      <xdr:row>44</xdr:row>
      <xdr:rowOff>285750</xdr:rowOff>
    </xdr:to>
    <xdr:pic>
      <xdr:nvPicPr>
        <xdr:cNvPr id="44" name="Picture 43" descr="http://www.quandpartir.com/meteo/images/notevert.gif">
          <a:hlinkClick xmlns:r="http://schemas.openxmlformats.org/officeDocument/2006/relationships" r:id="rId3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465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381000</xdr:colOff>
      <xdr:row>45</xdr:row>
      <xdr:rowOff>285750</xdr:rowOff>
    </xdr:to>
    <xdr:pic>
      <xdr:nvPicPr>
        <xdr:cNvPr id="45" name="Picture 44"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598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46</xdr:row>
      <xdr:rowOff>0</xdr:rowOff>
    </xdr:from>
    <xdr:to>
      <xdr:col>9</xdr:col>
      <xdr:colOff>381000</xdr:colOff>
      <xdr:row>46</xdr:row>
      <xdr:rowOff>285750</xdr:rowOff>
    </xdr:to>
    <xdr:pic>
      <xdr:nvPicPr>
        <xdr:cNvPr id="46" name="Picture 45"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693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381000</xdr:colOff>
      <xdr:row>47</xdr:row>
      <xdr:rowOff>285750</xdr:rowOff>
    </xdr:to>
    <xdr:pic>
      <xdr:nvPicPr>
        <xdr:cNvPr id="47" name="Picture 46"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788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48</xdr:row>
      <xdr:rowOff>0</xdr:rowOff>
    </xdr:from>
    <xdr:to>
      <xdr:col>9</xdr:col>
      <xdr:colOff>381000</xdr:colOff>
      <xdr:row>48</xdr:row>
      <xdr:rowOff>285750</xdr:rowOff>
    </xdr:to>
    <xdr:pic>
      <xdr:nvPicPr>
        <xdr:cNvPr id="48" name="Picture 47"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884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49</xdr:row>
      <xdr:rowOff>0</xdr:rowOff>
    </xdr:from>
    <xdr:to>
      <xdr:col>9</xdr:col>
      <xdr:colOff>381000</xdr:colOff>
      <xdr:row>49</xdr:row>
      <xdr:rowOff>285750</xdr:rowOff>
    </xdr:to>
    <xdr:pic>
      <xdr:nvPicPr>
        <xdr:cNvPr id="49" name="Picture 48"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941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50</xdr:row>
      <xdr:rowOff>0</xdr:rowOff>
    </xdr:from>
    <xdr:to>
      <xdr:col>9</xdr:col>
      <xdr:colOff>381000</xdr:colOff>
      <xdr:row>50</xdr:row>
      <xdr:rowOff>285750</xdr:rowOff>
    </xdr:to>
    <xdr:pic>
      <xdr:nvPicPr>
        <xdr:cNvPr id="50" name="Picture 49" descr="http://www.quandpartir.com/meteo/images/notevertjaune.gif">
          <a:hlinkClick xmlns:r="http://schemas.openxmlformats.org/officeDocument/2006/relationships" r:id="rId4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876800" y="2979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51</xdr:row>
      <xdr:rowOff>0</xdr:rowOff>
    </xdr:from>
    <xdr:to>
      <xdr:col>9</xdr:col>
      <xdr:colOff>381000</xdr:colOff>
      <xdr:row>51</xdr:row>
      <xdr:rowOff>285750</xdr:rowOff>
    </xdr:to>
    <xdr:pic>
      <xdr:nvPicPr>
        <xdr:cNvPr id="51" name="Picture 50" descr="http://www.quandpartir.com/meteo/images/notevertjaune.gif">
          <a:hlinkClick xmlns:r="http://schemas.openxmlformats.org/officeDocument/2006/relationships" r:id="rId42"/>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876800" y="3055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xdr:row>
      <xdr:rowOff>0</xdr:rowOff>
    </xdr:from>
    <xdr:to>
      <xdr:col>20</xdr:col>
      <xdr:colOff>381000</xdr:colOff>
      <xdr:row>2</xdr:row>
      <xdr:rowOff>285750</xdr:rowOff>
    </xdr:to>
    <xdr:pic>
      <xdr:nvPicPr>
        <xdr:cNvPr id="52" name="Picture 51"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xdr:row>
      <xdr:rowOff>0</xdr:rowOff>
    </xdr:from>
    <xdr:to>
      <xdr:col>20</xdr:col>
      <xdr:colOff>381000</xdr:colOff>
      <xdr:row>3</xdr:row>
      <xdr:rowOff>285750</xdr:rowOff>
    </xdr:to>
    <xdr:pic>
      <xdr:nvPicPr>
        <xdr:cNvPr id="53" name="Picture 52"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40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xdr:row>
      <xdr:rowOff>0</xdr:rowOff>
    </xdr:from>
    <xdr:to>
      <xdr:col>20</xdr:col>
      <xdr:colOff>381000</xdr:colOff>
      <xdr:row>4</xdr:row>
      <xdr:rowOff>285750</xdr:rowOff>
    </xdr:to>
    <xdr:pic>
      <xdr:nvPicPr>
        <xdr:cNvPr id="54" name="Picture 53"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79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xdr:row>
      <xdr:rowOff>0</xdr:rowOff>
    </xdr:from>
    <xdr:to>
      <xdr:col>20</xdr:col>
      <xdr:colOff>381000</xdr:colOff>
      <xdr:row>5</xdr:row>
      <xdr:rowOff>285750</xdr:rowOff>
    </xdr:to>
    <xdr:pic>
      <xdr:nvPicPr>
        <xdr:cNvPr id="55" name="Picture 54"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74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6</xdr:row>
      <xdr:rowOff>0</xdr:rowOff>
    </xdr:from>
    <xdr:to>
      <xdr:col>20</xdr:col>
      <xdr:colOff>381000</xdr:colOff>
      <xdr:row>6</xdr:row>
      <xdr:rowOff>285750</xdr:rowOff>
    </xdr:to>
    <xdr:pic>
      <xdr:nvPicPr>
        <xdr:cNvPr id="56" name="Picture 55"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7</xdr:row>
      <xdr:rowOff>0</xdr:rowOff>
    </xdr:from>
    <xdr:to>
      <xdr:col>20</xdr:col>
      <xdr:colOff>381000</xdr:colOff>
      <xdr:row>7</xdr:row>
      <xdr:rowOff>285750</xdr:rowOff>
    </xdr:to>
    <xdr:pic>
      <xdr:nvPicPr>
        <xdr:cNvPr id="57" name="Picture 56"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388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8</xdr:row>
      <xdr:rowOff>0</xdr:rowOff>
    </xdr:from>
    <xdr:to>
      <xdr:col>20</xdr:col>
      <xdr:colOff>381000</xdr:colOff>
      <xdr:row>8</xdr:row>
      <xdr:rowOff>285750</xdr:rowOff>
    </xdr:to>
    <xdr:pic>
      <xdr:nvPicPr>
        <xdr:cNvPr id="58" name="Picture 57" descr="http://www.quandpartir.com/meteo/images/notevert.gif">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426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9</xdr:row>
      <xdr:rowOff>0</xdr:rowOff>
    </xdr:from>
    <xdr:to>
      <xdr:col>20</xdr:col>
      <xdr:colOff>381000</xdr:colOff>
      <xdr:row>9</xdr:row>
      <xdr:rowOff>285750</xdr:rowOff>
    </xdr:to>
    <xdr:pic>
      <xdr:nvPicPr>
        <xdr:cNvPr id="59" name="Picture 58" descr="http://www.quandpartir.com/meteo/images/notevert.gif">
          <a:hlinkClick xmlns:r="http://schemas.openxmlformats.org/officeDocument/2006/relationships" r:id="rId4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483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10</xdr:row>
      <xdr:rowOff>0</xdr:rowOff>
    </xdr:from>
    <xdr:to>
      <xdr:col>20</xdr:col>
      <xdr:colOff>381000</xdr:colOff>
      <xdr:row>10</xdr:row>
      <xdr:rowOff>285750</xdr:rowOff>
    </xdr:to>
    <xdr:pic>
      <xdr:nvPicPr>
        <xdr:cNvPr id="60" name="Picture 59"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11</xdr:row>
      <xdr:rowOff>0</xdr:rowOff>
    </xdr:from>
    <xdr:to>
      <xdr:col>20</xdr:col>
      <xdr:colOff>381000</xdr:colOff>
      <xdr:row>11</xdr:row>
      <xdr:rowOff>285750</xdr:rowOff>
    </xdr:to>
    <xdr:pic>
      <xdr:nvPicPr>
        <xdr:cNvPr id="61" name="Picture 60" descr="http://www.quandpartir.com/meteo/images/notevert.gif">
          <a:hlinkClick xmlns:r="http://schemas.openxmlformats.org/officeDocument/2006/relationships" r:id="rId1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579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12</xdr:row>
      <xdr:rowOff>0</xdr:rowOff>
    </xdr:from>
    <xdr:to>
      <xdr:col>20</xdr:col>
      <xdr:colOff>381000</xdr:colOff>
      <xdr:row>12</xdr:row>
      <xdr:rowOff>285750</xdr:rowOff>
    </xdr:to>
    <xdr:pic>
      <xdr:nvPicPr>
        <xdr:cNvPr id="62" name="Picture 61" descr="http://www.quandpartir.com/meteo/images/notevert.gif">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617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13</xdr:row>
      <xdr:rowOff>0</xdr:rowOff>
    </xdr:from>
    <xdr:to>
      <xdr:col>20</xdr:col>
      <xdr:colOff>381000</xdr:colOff>
      <xdr:row>13</xdr:row>
      <xdr:rowOff>285750</xdr:rowOff>
    </xdr:to>
    <xdr:pic>
      <xdr:nvPicPr>
        <xdr:cNvPr id="63" name="Picture 62"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655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14</xdr:row>
      <xdr:rowOff>0</xdr:rowOff>
    </xdr:from>
    <xdr:to>
      <xdr:col>20</xdr:col>
      <xdr:colOff>381000</xdr:colOff>
      <xdr:row>14</xdr:row>
      <xdr:rowOff>285750</xdr:rowOff>
    </xdr:to>
    <xdr:pic>
      <xdr:nvPicPr>
        <xdr:cNvPr id="64" name="Picture 63" descr="http://www.quandpartir.com/meteo/images/notevert.gif">
          <a:hlinkClick xmlns:r="http://schemas.openxmlformats.org/officeDocument/2006/relationships" r:id="rId1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15</xdr:row>
      <xdr:rowOff>0</xdr:rowOff>
    </xdr:from>
    <xdr:to>
      <xdr:col>20</xdr:col>
      <xdr:colOff>381000</xdr:colOff>
      <xdr:row>15</xdr:row>
      <xdr:rowOff>285750</xdr:rowOff>
    </xdr:to>
    <xdr:pic>
      <xdr:nvPicPr>
        <xdr:cNvPr id="65" name="Picture 64"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807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16</xdr:row>
      <xdr:rowOff>0</xdr:rowOff>
    </xdr:from>
    <xdr:to>
      <xdr:col>20</xdr:col>
      <xdr:colOff>381000</xdr:colOff>
      <xdr:row>16</xdr:row>
      <xdr:rowOff>285750</xdr:rowOff>
    </xdr:to>
    <xdr:pic>
      <xdr:nvPicPr>
        <xdr:cNvPr id="66" name="Picture 65"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845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17</xdr:row>
      <xdr:rowOff>0</xdr:rowOff>
    </xdr:from>
    <xdr:to>
      <xdr:col>20</xdr:col>
      <xdr:colOff>381000</xdr:colOff>
      <xdr:row>17</xdr:row>
      <xdr:rowOff>285750</xdr:rowOff>
    </xdr:to>
    <xdr:pic>
      <xdr:nvPicPr>
        <xdr:cNvPr id="67" name="Picture 66"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902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18</xdr:row>
      <xdr:rowOff>0</xdr:rowOff>
    </xdr:from>
    <xdr:to>
      <xdr:col>20</xdr:col>
      <xdr:colOff>381000</xdr:colOff>
      <xdr:row>18</xdr:row>
      <xdr:rowOff>285750</xdr:rowOff>
    </xdr:to>
    <xdr:pic>
      <xdr:nvPicPr>
        <xdr:cNvPr id="68" name="Picture 67"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960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19</xdr:row>
      <xdr:rowOff>0</xdr:rowOff>
    </xdr:from>
    <xdr:to>
      <xdr:col>20</xdr:col>
      <xdr:colOff>381000</xdr:colOff>
      <xdr:row>19</xdr:row>
      <xdr:rowOff>285750</xdr:rowOff>
    </xdr:to>
    <xdr:pic>
      <xdr:nvPicPr>
        <xdr:cNvPr id="69" name="Picture 68"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036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20</xdr:row>
      <xdr:rowOff>0</xdr:rowOff>
    </xdr:from>
    <xdr:to>
      <xdr:col>20</xdr:col>
      <xdr:colOff>381000</xdr:colOff>
      <xdr:row>20</xdr:row>
      <xdr:rowOff>285750</xdr:rowOff>
    </xdr:to>
    <xdr:pic>
      <xdr:nvPicPr>
        <xdr:cNvPr id="70" name="Picture 69" descr="http://www.quandpartir.com/meteo/images/notevert.gif">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21</xdr:row>
      <xdr:rowOff>0</xdr:rowOff>
    </xdr:from>
    <xdr:to>
      <xdr:col>20</xdr:col>
      <xdr:colOff>381000</xdr:colOff>
      <xdr:row>21</xdr:row>
      <xdr:rowOff>285750</xdr:rowOff>
    </xdr:to>
    <xdr:pic>
      <xdr:nvPicPr>
        <xdr:cNvPr id="71" name="Picture 70" descr="http://www.quandpartir.com/meteo/images/notevert.gif">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169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22</xdr:row>
      <xdr:rowOff>0</xdr:rowOff>
    </xdr:from>
    <xdr:to>
      <xdr:col>20</xdr:col>
      <xdr:colOff>381000</xdr:colOff>
      <xdr:row>22</xdr:row>
      <xdr:rowOff>285750</xdr:rowOff>
    </xdr:to>
    <xdr:pic>
      <xdr:nvPicPr>
        <xdr:cNvPr id="72" name="Picture 71" descr="http://www.quandpartir.com/meteo/images/notevert.gif">
          <a:hlinkClick xmlns:r="http://schemas.openxmlformats.org/officeDocument/2006/relationships" r:id="rId4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226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23</xdr:row>
      <xdr:rowOff>0</xdr:rowOff>
    </xdr:from>
    <xdr:to>
      <xdr:col>20</xdr:col>
      <xdr:colOff>381000</xdr:colOff>
      <xdr:row>23</xdr:row>
      <xdr:rowOff>285750</xdr:rowOff>
    </xdr:to>
    <xdr:pic>
      <xdr:nvPicPr>
        <xdr:cNvPr id="73" name="Picture 72" descr="http://www.quandpartir.com/meteo/images/notevert.gif">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303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24</xdr:row>
      <xdr:rowOff>0</xdr:rowOff>
    </xdr:from>
    <xdr:to>
      <xdr:col>20</xdr:col>
      <xdr:colOff>381000</xdr:colOff>
      <xdr:row>24</xdr:row>
      <xdr:rowOff>285750</xdr:rowOff>
    </xdr:to>
    <xdr:pic>
      <xdr:nvPicPr>
        <xdr:cNvPr id="74" name="Picture 73" descr="http://www.quandpartir.com/meteo/images/notevert.gif">
          <a:hlinkClick xmlns:r="http://schemas.openxmlformats.org/officeDocument/2006/relationships" r:id="rId4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360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25</xdr:row>
      <xdr:rowOff>0</xdr:rowOff>
    </xdr:from>
    <xdr:to>
      <xdr:col>20</xdr:col>
      <xdr:colOff>381000</xdr:colOff>
      <xdr:row>25</xdr:row>
      <xdr:rowOff>285750</xdr:rowOff>
    </xdr:to>
    <xdr:pic>
      <xdr:nvPicPr>
        <xdr:cNvPr id="75" name="Picture 74"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26</xdr:row>
      <xdr:rowOff>0</xdr:rowOff>
    </xdr:from>
    <xdr:to>
      <xdr:col>20</xdr:col>
      <xdr:colOff>381000</xdr:colOff>
      <xdr:row>26</xdr:row>
      <xdr:rowOff>285750</xdr:rowOff>
    </xdr:to>
    <xdr:pic>
      <xdr:nvPicPr>
        <xdr:cNvPr id="76" name="Picture 75" descr="http://www.quandpartir.com/meteo/images/notevert.gif">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474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27</xdr:row>
      <xdr:rowOff>0</xdr:rowOff>
    </xdr:from>
    <xdr:to>
      <xdr:col>20</xdr:col>
      <xdr:colOff>381000</xdr:colOff>
      <xdr:row>27</xdr:row>
      <xdr:rowOff>285750</xdr:rowOff>
    </xdr:to>
    <xdr:pic>
      <xdr:nvPicPr>
        <xdr:cNvPr id="77" name="Picture 76" descr="http://www.quandpartir.com/meteo/images/notevert.gif">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531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28</xdr:row>
      <xdr:rowOff>0</xdr:rowOff>
    </xdr:from>
    <xdr:to>
      <xdr:col>20</xdr:col>
      <xdr:colOff>381000</xdr:colOff>
      <xdr:row>28</xdr:row>
      <xdr:rowOff>285750</xdr:rowOff>
    </xdr:to>
    <xdr:pic>
      <xdr:nvPicPr>
        <xdr:cNvPr id="78" name="Picture 77"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588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xdr:row>
      <xdr:rowOff>0</xdr:rowOff>
    </xdr:from>
    <xdr:to>
      <xdr:col>20</xdr:col>
      <xdr:colOff>381000</xdr:colOff>
      <xdr:row>29</xdr:row>
      <xdr:rowOff>285750</xdr:rowOff>
    </xdr:to>
    <xdr:pic>
      <xdr:nvPicPr>
        <xdr:cNvPr id="79" name="Picture 78"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684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30</xdr:row>
      <xdr:rowOff>0</xdr:rowOff>
    </xdr:from>
    <xdr:to>
      <xdr:col>20</xdr:col>
      <xdr:colOff>381000</xdr:colOff>
      <xdr:row>30</xdr:row>
      <xdr:rowOff>285750</xdr:rowOff>
    </xdr:to>
    <xdr:pic>
      <xdr:nvPicPr>
        <xdr:cNvPr id="80" name="Picture 79"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741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31</xdr:row>
      <xdr:rowOff>0</xdr:rowOff>
    </xdr:from>
    <xdr:to>
      <xdr:col>20</xdr:col>
      <xdr:colOff>381000</xdr:colOff>
      <xdr:row>31</xdr:row>
      <xdr:rowOff>285750</xdr:rowOff>
    </xdr:to>
    <xdr:pic>
      <xdr:nvPicPr>
        <xdr:cNvPr id="81" name="Picture 80"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817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32</xdr:row>
      <xdr:rowOff>0</xdr:rowOff>
    </xdr:from>
    <xdr:to>
      <xdr:col>20</xdr:col>
      <xdr:colOff>381000</xdr:colOff>
      <xdr:row>32</xdr:row>
      <xdr:rowOff>285750</xdr:rowOff>
    </xdr:to>
    <xdr:pic>
      <xdr:nvPicPr>
        <xdr:cNvPr id="82" name="Picture 81"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874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33</xdr:row>
      <xdr:rowOff>0</xdr:rowOff>
    </xdr:from>
    <xdr:to>
      <xdr:col>20</xdr:col>
      <xdr:colOff>381000</xdr:colOff>
      <xdr:row>33</xdr:row>
      <xdr:rowOff>285750</xdr:rowOff>
    </xdr:to>
    <xdr:pic>
      <xdr:nvPicPr>
        <xdr:cNvPr id="83" name="Picture 82"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34</xdr:row>
      <xdr:rowOff>0</xdr:rowOff>
    </xdr:from>
    <xdr:to>
      <xdr:col>20</xdr:col>
      <xdr:colOff>381000</xdr:colOff>
      <xdr:row>34</xdr:row>
      <xdr:rowOff>285750</xdr:rowOff>
    </xdr:to>
    <xdr:pic>
      <xdr:nvPicPr>
        <xdr:cNvPr id="84" name="Picture 83" descr="http://www.quandpartir.com/meteo/images/notevert.gif">
          <a:hlinkClick xmlns:r="http://schemas.openxmlformats.org/officeDocument/2006/relationships" r:id="rId2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007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35</xdr:row>
      <xdr:rowOff>0</xdr:rowOff>
    </xdr:from>
    <xdr:to>
      <xdr:col>20</xdr:col>
      <xdr:colOff>381000</xdr:colOff>
      <xdr:row>35</xdr:row>
      <xdr:rowOff>285750</xdr:rowOff>
    </xdr:to>
    <xdr:pic>
      <xdr:nvPicPr>
        <xdr:cNvPr id="85" name="Picture 84"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045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36</xdr:row>
      <xdr:rowOff>0</xdr:rowOff>
    </xdr:from>
    <xdr:to>
      <xdr:col>20</xdr:col>
      <xdr:colOff>381000</xdr:colOff>
      <xdr:row>36</xdr:row>
      <xdr:rowOff>285750</xdr:rowOff>
    </xdr:to>
    <xdr:pic>
      <xdr:nvPicPr>
        <xdr:cNvPr id="86" name="Picture 85" descr="http://www.quandpartir.com/meteo/images/notevert.gif">
          <a:hlinkClick xmlns:r="http://schemas.openxmlformats.org/officeDocument/2006/relationships" r:id="rId2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084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37</xdr:row>
      <xdr:rowOff>0</xdr:rowOff>
    </xdr:from>
    <xdr:to>
      <xdr:col>20</xdr:col>
      <xdr:colOff>381000</xdr:colOff>
      <xdr:row>37</xdr:row>
      <xdr:rowOff>285750</xdr:rowOff>
    </xdr:to>
    <xdr:pic>
      <xdr:nvPicPr>
        <xdr:cNvPr id="87" name="Picture 86" descr="http://www.quandpartir.com/meteo/images/notevert.gif">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160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38</xdr:row>
      <xdr:rowOff>0</xdr:rowOff>
    </xdr:from>
    <xdr:to>
      <xdr:col>20</xdr:col>
      <xdr:colOff>381000</xdr:colOff>
      <xdr:row>38</xdr:row>
      <xdr:rowOff>285750</xdr:rowOff>
    </xdr:to>
    <xdr:pic>
      <xdr:nvPicPr>
        <xdr:cNvPr id="88" name="Picture 87" descr="http://www.quandpartir.com/meteo/images/notevert.gif">
          <a:hlinkClick xmlns:r="http://schemas.openxmlformats.org/officeDocument/2006/relationships" r:id="rId3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217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39</xdr:row>
      <xdr:rowOff>0</xdr:rowOff>
    </xdr:from>
    <xdr:to>
      <xdr:col>20</xdr:col>
      <xdr:colOff>381000</xdr:colOff>
      <xdr:row>39</xdr:row>
      <xdr:rowOff>285750</xdr:rowOff>
    </xdr:to>
    <xdr:pic>
      <xdr:nvPicPr>
        <xdr:cNvPr id="89" name="Picture 88" descr="http://www.quandpartir.com/meteo/images/notevert.gif">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293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40</xdr:row>
      <xdr:rowOff>0</xdr:rowOff>
    </xdr:from>
    <xdr:to>
      <xdr:col>20</xdr:col>
      <xdr:colOff>381000</xdr:colOff>
      <xdr:row>40</xdr:row>
      <xdr:rowOff>285750</xdr:rowOff>
    </xdr:to>
    <xdr:pic>
      <xdr:nvPicPr>
        <xdr:cNvPr id="90" name="Picture 89" descr="http://www.quandpartir.com/meteo/images/notevert.gif">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350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381000</xdr:colOff>
      <xdr:row>41</xdr:row>
      <xdr:rowOff>285750</xdr:rowOff>
    </xdr:to>
    <xdr:pic>
      <xdr:nvPicPr>
        <xdr:cNvPr id="91" name="Picture 90"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388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42</xdr:row>
      <xdr:rowOff>0</xdr:rowOff>
    </xdr:from>
    <xdr:to>
      <xdr:col>20</xdr:col>
      <xdr:colOff>381000</xdr:colOff>
      <xdr:row>42</xdr:row>
      <xdr:rowOff>285750</xdr:rowOff>
    </xdr:to>
    <xdr:pic>
      <xdr:nvPicPr>
        <xdr:cNvPr id="92" name="Picture 91"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426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43</xdr:row>
      <xdr:rowOff>0</xdr:rowOff>
    </xdr:from>
    <xdr:to>
      <xdr:col>20</xdr:col>
      <xdr:colOff>381000</xdr:colOff>
      <xdr:row>43</xdr:row>
      <xdr:rowOff>285750</xdr:rowOff>
    </xdr:to>
    <xdr:pic>
      <xdr:nvPicPr>
        <xdr:cNvPr id="93" name="Picture 92" descr="http://www.quandpartir.com/meteo/images/notevert.gif">
          <a:hlinkClick xmlns:r="http://schemas.openxmlformats.org/officeDocument/2006/relationships" r:id="rId3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503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44</xdr:row>
      <xdr:rowOff>0</xdr:rowOff>
    </xdr:from>
    <xdr:to>
      <xdr:col>20</xdr:col>
      <xdr:colOff>381000</xdr:colOff>
      <xdr:row>44</xdr:row>
      <xdr:rowOff>285750</xdr:rowOff>
    </xdr:to>
    <xdr:pic>
      <xdr:nvPicPr>
        <xdr:cNvPr id="94" name="Picture 93" descr="http://www.quandpartir.com/meteo/images/notevert.gif">
          <a:hlinkClick xmlns:r="http://schemas.openxmlformats.org/officeDocument/2006/relationships" r:id="rId4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541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45</xdr:row>
      <xdr:rowOff>0</xdr:rowOff>
    </xdr:from>
    <xdr:to>
      <xdr:col>20</xdr:col>
      <xdr:colOff>381000</xdr:colOff>
      <xdr:row>45</xdr:row>
      <xdr:rowOff>285750</xdr:rowOff>
    </xdr:to>
    <xdr:pic>
      <xdr:nvPicPr>
        <xdr:cNvPr id="95" name="Picture 94" descr="http://www.quandpartir.com/meteo/images/notevert.gif">
          <a:hlinkClick xmlns:r="http://schemas.openxmlformats.org/officeDocument/2006/relationships" r:id="rId3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598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46</xdr:row>
      <xdr:rowOff>0</xdr:rowOff>
    </xdr:from>
    <xdr:to>
      <xdr:col>20</xdr:col>
      <xdr:colOff>381000</xdr:colOff>
      <xdr:row>46</xdr:row>
      <xdr:rowOff>285750</xdr:rowOff>
    </xdr:to>
    <xdr:pic>
      <xdr:nvPicPr>
        <xdr:cNvPr id="96" name="Picture 95" descr="http://www.quandpartir.com/meteo/images/notevert.gif">
          <a:hlinkClick xmlns:r="http://schemas.openxmlformats.org/officeDocument/2006/relationships" r:id="rId3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655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381000</xdr:colOff>
      <xdr:row>47</xdr:row>
      <xdr:rowOff>285750</xdr:rowOff>
    </xdr:to>
    <xdr:pic>
      <xdr:nvPicPr>
        <xdr:cNvPr id="97" name="Picture 96"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788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48</xdr:row>
      <xdr:rowOff>0</xdr:rowOff>
    </xdr:from>
    <xdr:to>
      <xdr:col>20</xdr:col>
      <xdr:colOff>381000</xdr:colOff>
      <xdr:row>48</xdr:row>
      <xdr:rowOff>285750</xdr:rowOff>
    </xdr:to>
    <xdr:pic>
      <xdr:nvPicPr>
        <xdr:cNvPr id="98" name="Picture 97"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884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381000</xdr:colOff>
      <xdr:row>49</xdr:row>
      <xdr:rowOff>285750</xdr:rowOff>
    </xdr:to>
    <xdr:pic>
      <xdr:nvPicPr>
        <xdr:cNvPr id="99" name="Picture 98"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2922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50</xdr:row>
      <xdr:rowOff>0</xdr:rowOff>
    </xdr:from>
    <xdr:to>
      <xdr:col>20</xdr:col>
      <xdr:colOff>381000</xdr:colOff>
      <xdr:row>50</xdr:row>
      <xdr:rowOff>285750</xdr:rowOff>
    </xdr:to>
    <xdr:pic>
      <xdr:nvPicPr>
        <xdr:cNvPr id="100" name="Picture 99"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3017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51</xdr:row>
      <xdr:rowOff>0</xdr:rowOff>
    </xdr:from>
    <xdr:to>
      <xdr:col>20</xdr:col>
      <xdr:colOff>381000</xdr:colOff>
      <xdr:row>51</xdr:row>
      <xdr:rowOff>285750</xdr:rowOff>
    </xdr:to>
    <xdr:pic>
      <xdr:nvPicPr>
        <xdr:cNvPr id="101" name="Picture 100"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3112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xdr:row>
      <xdr:rowOff>0</xdr:rowOff>
    </xdr:from>
    <xdr:to>
      <xdr:col>31</xdr:col>
      <xdr:colOff>381000</xdr:colOff>
      <xdr:row>2</xdr:row>
      <xdr:rowOff>285750</xdr:rowOff>
    </xdr:to>
    <xdr:pic>
      <xdr:nvPicPr>
        <xdr:cNvPr id="102" name="Picture 101"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xdr:row>
      <xdr:rowOff>0</xdr:rowOff>
    </xdr:from>
    <xdr:to>
      <xdr:col>31</xdr:col>
      <xdr:colOff>381000</xdr:colOff>
      <xdr:row>3</xdr:row>
      <xdr:rowOff>285750</xdr:rowOff>
    </xdr:to>
    <xdr:pic>
      <xdr:nvPicPr>
        <xdr:cNvPr id="103" name="Picture 102"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21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xdr:row>
      <xdr:rowOff>0</xdr:rowOff>
    </xdr:from>
    <xdr:to>
      <xdr:col>31</xdr:col>
      <xdr:colOff>381000</xdr:colOff>
      <xdr:row>4</xdr:row>
      <xdr:rowOff>285750</xdr:rowOff>
    </xdr:to>
    <xdr:pic>
      <xdr:nvPicPr>
        <xdr:cNvPr id="104" name="Picture 103"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98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5</xdr:row>
      <xdr:rowOff>0</xdr:rowOff>
    </xdr:from>
    <xdr:to>
      <xdr:col>31</xdr:col>
      <xdr:colOff>381000</xdr:colOff>
      <xdr:row>5</xdr:row>
      <xdr:rowOff>285750</xdr:rowOff>
    </xdr:to>
    <xdr:pic>
      <xdr:nvPicPr>
        <xdr:cNvPr id="105" name="Picture 104"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293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6</xdr:row>
      <xdr:rowOff>0</xdr:rowOff>
    </xdr:from>
    <xdr:to>
      <xdr:col>31</xdr:col>
      <xdr:colOff>381000</xdr:colOff>
      <xdr:row>6</xdr:row>
      <xdr:rowOff>285750</xdr:rowOff>
    </xdr:to>
    <xdr:pic>
      <xdr:nvPicPr>
        <xdr:cNvPr id="106" name="Picture 105"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7</xdr:row>
      <xdr:rowOff>0</xdr:rowOff>
    </xdr:from>
    <xdr:to>
      <xdr:col>31</xdr:col>
      <xdr:colOff>381000</xdr:colOff>
      <xdr:row>7</xdr:row>
      <xdr:rowOff>285750</xdr:rowOff>
    </xdr:to>
    <xdr:pic>
      <xdr:nvPicPr>
        <xdr:cNvPr id="107" name="Picture 106"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388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8</xdr:row>
      <xdr:rowOff>0</xdr:rowOff>
    </xdr:from>
    <xdr:to>
      <xdr:col>31</xdr:col>
      <xdr:colOff>381000</xdr:colOff>
      <xdr:row>8</xdr:row>
      <xdr:rowOff>285750</xdr:rowOff>
    </xdr:to>
    <xdr:pic>
      <xdr:nvPicPr>
        <xdr:cNvPr id="108" name="Picture 107"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445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9</xdr:row>
      <xdr:rowOff>0</xdr:rowOff>
    </xdr:from>
    <xdr:to>
      <xdr:col>31</xdr:col>
      <xdr:colOff>381000</xdr:colOff>
      <xdr:row>9</xdr:row>
      <xdr:rowOff>285750</xdr:rowOff>
    </xdr:to>
    <xdr:pic>
      <xdr:nvPicPr>
        <xdr:cNvPr id="109" name="Picture 108"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483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10</xdr:row>
      <xdr:rowOff>0</xdr:rowOff>
    </xdr:from>
    <xdr:to>
      <xdr:col>31</xdr:col>
      <xdr:colOff>381000</xdr:colOff>
      <xdr:row>10</xdr:row>
      <xdr:rowOff>285750</xdr:rowOff>
    </xdr:to>
    <xdr:pic>
      <xdr:nvPicPr>
        <xdr:cNvPr id="110" name="Picture 109"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521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11</xdr:row>
      <xdr:rowOff>0</xdr:rowOff>
    </xdr:from>
    <xdr:to>
      <xdr:col>31</xdr:col>
      <xdr:colOff>381000</xdr:colOff>
      <xdr:row>11</xdr:row>
      <xdr:rowOff>285750</xdr:rowOff>
    </xdr:to>
    <xdr:pic>
      <xdr:nvPicPr>
        <xdr:cNvPr id="111" name="Picture 110"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579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12</xdr:row>
      <xdr:rowOff>0</xdr:rowOff>
    </xdr:from>
    <xdr:to>
      <xdr:col>31</xdr:col>
      <xdr:colOff>381000</xdr:colOff>
      <xdr:row>12</xdr:row>
      <xdr:rowOff>285750</xdr:rowOff>
    </xdr:to>
    <xdr:pic>
      <xdr:nvPicPr>
        <xdr:cNvPr id="112" name="Picture 111"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636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13</xdr:row>
      <xdr:rowOff>0</xdr:rowOff>
    </xdr:from>
    <xdr:to>
      <xdr:col>31</xdr:col>
      <xdr:colOff>381000</xdr:colOff>
      <xdr:row>13</xdr:row>
      <xdr:rowOff>285750</xdr:rowOff>
    </xdr:to>
    <xdr:pic>
      <xdr:nvPicPr>
        <xdr:cNvPr id="113" name="Picture 112" descr="http://www.quandpartir.com/meteo/images/notevert.gif">
          <a:hlinkClick xmlns:r="http://schemas.openxmlformats.org/officeDocument/2006/relationships" r:id="rId2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693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14</xdr:row>
      <xdr:rowOff>0</xdr:rowOff>
    </xdr:from>
    <xdr:to>
      <xdr:col>31</xdr:col>
      <xdr:colOff>381000</xdr:colOff>
      <xdr:row>14</xdr:row>
      <xdr:rowOff>285750</xdr:rowOff>
    </xdr:to>
    <xdr:pic>
      <xdr:nvPicPr>
        <xdr:cNvPr id="114" name="Picture 113"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15</xdr:row>
      <xdr:rowOff>0</xdr:rowOff>
    </xdr:from>
    <xdr:to>
      <xdr:col>31</xdr:col>
      <xdr:colOff>381000</xdr:colOff>
      <xdr:row>15</xdr:row>
      <xdr:rowOff>285750</xdr:rowOff>
    </xdr:to>
    <xdr:pic>
      <xdr:nvPicPr>
        <xdr:cNvPr id="115" name="Picture 114" descr="http://www.quandpartir.com/meteo/images/notevert.gif">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16</xdr:row>
      <xdr:rowOff>0</xdr:rowOff>
    </xdr:from>
    <xdr:to>
      <xdr:col>31</xdr:col>
      <xdr:colOff>381000</xdr:colOff>
      <xdr:row>16</xdr:row>
      <xdr:rowOff>285750</xdr:rowOff>
    </xdr:to>
    <xdr:pic>
      <xdr:nvPicPr>
        <xdr:cNvPr id="116" name="Picture 115" descr="http://www.quandpartir.com/meteo/images/notevert.gif">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864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17</xdr:row>
      <xdr:rowOff>0</xdr:rowOff>
    </xdr:from>
    <xdr:to>
      <xdr:col>31</xdr:col>
      <xdr:colOff>381000</xdr:colOff>
      <xdr:row>17</xdr:row>
      <xdr:rowOff>285750</xdr:rowOff>
    </xdr:to>
    <xdr:pic>
      <xdr:nvPicPr>
        <xdr:cNvPr id="117" name="Picture 116" descr="http://www.quandpartir.com/meteo/images/notevert.gif">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922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18</xdr:row>
      <xdr:rowOff>0</xdr:rowOff>
    </xdr:from>
    <xdr:to>
      <xdr:col>31</xdr:col>
      <xdr:colOff>381000</xdr:colOff>
      <xdr:row>18</xdr:row>
      <xdr:rowOff>285750</xdr:rowOff>
    </xdr:to>
    <xdr:pic>
      <xdr:nvPicPr>
        <xdr:cNvPr id="118" name="Picture 117" descr="http://www.quandpartir.com/meteo/images/notevert.gif">
          <a:hlinkClick xmlns:r="http://schemas.openxmlformats.org/officeDocument/2006/relationships" r:id="rId1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979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19</xdr:row>
      <xdr:rowOff>0</xdr:rowOff>
    </xdr:from>
    <xdr:to>
      <xdr:col>31</xdr:col>
      <xdr:colOff>381000</xdr:colOff>
      <xdr:row>19</xdr:row>
      <xdr:rowOff>285750</xdr:rowOff>
    </xdr:to>
    <xdr:pic>
      <xdr:nvPicPr>
        <xdr:cNvPr id="119" name="Picture 118"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017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20</xdr:row>
      <xdr:rowOff>0</xdr:rowOff>
    </xdr:from>
    <xdr:to>
      <xdr:col>31</xdr:col>
      <xdr:colOff>381000</xdr:colOff>
      <xdr:row>20</xdr:row>
      <xdr:rowOff>285750</xdr:rowOff>
    </xdr:to>
    <xdr:pic>
      <xdr:nvPicPr>
        <xdr:cNvPr id="120" name="Picture 119" descr="http://www.quandpartir.com/meteo/images/notevert.gif">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074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21</xdr:row>
      <xdr:rowOff>0</xdr:rowOff>
    </xdr:from>
    <xdr:to>
      <xdr:col>31</xdr:col>
      <xdr:colOff>381000</xdr:colOff>
      <xdr:row>21</xdr:row>
      <xdr:rowOff>285750</xdr:rowOff>
    </xdr:to>
    <xdr:pic>
      <xdr:nvPicPr>
        <xdr:cNvPr id="121" name="Picture 120"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131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22</xdr:row>
      <xdr:rowOff>0</xdr:rowOff>
    </xdr:from>
    <xdr:to>
      <xdr:col>31</xdr:col>
      <xdr:colOff>381000</xdr:colOff>
      <xdr:row>22</xdr:row>
      <xdr:rowOff>285750</xdr:rowOff>
    </xdr:to>
    <xdr:pic>
      <xdr:nvPicPr>
        <xdr:cNvPr id="122" name="Picture 121"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226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23</xdr:row>
      <xdr:rowOff>0</xdr:rowOff>
    </xdr:from>
    <xdr:to>
      <xdr:col>31</xdr:col>
      <xdr:colOff>381000</xdr:colOff>
      <xdr:row>23</xdr:row>
      <xdr:rowOff>285750</xdr:rowOff>
    </xdr:to>
    <xdr:pic>
      <xdr:nvPicPr>
        <xdr:cNvPr id="123" name="Picture 122"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24</xdr:row>
      <xdr:rowOff>0</xdr:rowOff>
    </xdr:from>
    <xdr:to>
      <xdr:col>31</xdr:col>
      <xdr:colOff>381000</xdr:colOff>
      <xdr:row>24</xdr:row>
      <xdr:rowOff>285750</xdr:rowOff>
    </xdr:to>
    <xdr:pic>
      <xdr:nvPicPr>
        <xdr:cNvPr id="124" name="Picture 123" descr="http://www.quandpartir.com/meteo/images/notevert.gif">
          <a:hlinkClick xmlns:r="http://schemas.openxmlformats.org/officeDocument/2006/relationships" r:id="rId4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25</xdr:row>
      <xdr:rowOff>0</xdr:rowOff>
    </xdr:from>
    <xdr:to>
      <xdr:col>31</xdr:col>
      <xdr:colOff>381000</xdr:colOff>
      <xdr:row>25</xdr:row>
      <xdr:rowOff>285750</xdr:rowOff>
    </xdr:to>
    <xdr:pic>
      <xdr:nvPicPr>
        <xdr:cNvPr id="125" name="Picture 124"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398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26</xdr:row>
      <xdr:rowOff>0</xdr:rowOff>
    </xdr:from>
    <xdr:to>
      <xdr:col>31</xdr:col>
      <xdr:colOff>381000</xdr:colOff>
      <xdr:row>26</xdr:row>
      <xdr:rowOff>285750</xdr:rowOff>
    </xdr:to>
    <xdr:pic>
      <xdr:nvPicPr>
        <xdr:cNvPr id="126" name="Picture 125"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27</xdr:row>
      <xdr:rowOff>0</xdr:rowOff>
    </xdr:from>
    <xdr:to>
      <xdr:col>31</xdr:col>
      <xdr:colOff>381000</xdr:colOff>
      <xdr:row>27</xdr:row>
      <xdr:rowOff>285750</xdr:rowOff>
    </xdr:to>
    <xdr:pic>
      <xdr:nvPicPr>
        <xdr:cNvPr id="127" name="Picture 126" descr="http://www.quandpartir.com/meteo/images/notevert.gif">
          <a:hlinkClick xmlns:r="http://schemas.openxmlformats.org/officeDocument/2006/relationships" r:id="rId3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474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28</xdr:row>
      <xdr:rowOff>0</xdr:rowOff>
    </xdr:from>
    <xdr:to>
      <xdr:col>31</xdr:col>
      <xdr:colOff>381000</xdr:colOff>
      <xdr:row>28</xdr:row>
      <xdr:rowOff>285750</xdr:rowOff>
    </xdr:to>
    <xdr:pic>
      <xdr:nvPicPr>
        <xdr:cNvPr id="128" name="Picture 127" descr="http://www.quandpartir.com/meteo/images/notevert.gif">
          <a:hlinkClick xmlns:r="http://schemas.openxmlformats.org/officeDocument/2006/relationships" r:id="rId3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531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29</xdr:row>
      <xdr:rowOff>0</xdr:rowOff>
    </xdr:from>
    <xdr:to>
      <xdr:col>31</xdr:col>
      <xdr:colOff>381000</xdr:colOff>
      <xdr:row>29</xdr:row>
      <xdr:rowOff>285750</xdr:rowOff>
    </xdr:to>
    <xdr:pic>
      <xdr:nvPicPr>
        <xdr:cNvPr id="129" name="Picture 128" descr="http://www.quandpartir.com/meteo/images/notevert.gif">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30</xdr:row>
      <xdr:rowOff>0</xdr:rowOff>
    </xdr:from>
    <xdr:to>
      <xdr:col>31</xdr:col>
      <xdr:colOff>381000</xdr:colOff>
      <xdr:row>30</xdr:row>
      <xdr:rowOff>285750</xdr:rowOff>
    </xdr:to>
    <xdr:pic>
      <xdr:nvPicPr>
        <xdr:cNvPr id="130" name="Picture 129"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722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31</xdr:row>
      <xdr:rowOff>0</xdr:rowOff>
    </xdr:from>
    <xdr:to>
      <xdr:col>31</xdr:col>
      <xdr:colOff>381000</xdr:colOff>
      <xdr:row>31</xdr:row>
      <xdr:rowOff>285750</xdr:rowOff>
    </xdr:to>
    <xdr:pic>
      <xdr:nvPicPr>
        <xdr:cNvPr id="131" name="Picture 130" descr="http://www.quandpartir.com/meteo/images/notevert.gif">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817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32</xdr:row>
      <xdr:rowOff>0</xdr:rowOff>
    </xdr:from>
    <xdr:to>
      <xdr:col>31</xdr:col>
      <xdr:colOff>381000</xdr:colOff>
      <xdr:row>32</xdr:row>
      <xdr:rowOff>285750</xdr:rowOff>
    </xdr:to>
    <xdr:pic>
      <xdr:nvPicPr>
        <xdr:cNvPr id="132" name="Picture 131"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874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33</xdr:row>
      <xdr:rowOff>0</xdr:rowOff>
    </xdr:from>
    <xdr:to>
      <xdr:col>31</xdr:col>
      <xdr:colOff>381000</xdr:colOff>
      <xdr:row>33</xdr:row>
      <xdr:rowOff>285750</xdr:rowOff>
    </xdr:to>
    <xdr:pic>
      <xdr:nvPicPr>
        <xdr:cNvPr id="133" name="Picture 132"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34</xdr:row>
      <xdr:rowOff>0</xdr:rowOff>
    </xdr:from>
    <xdr:to>
      <xdr:col>31</xdr:col>
      <xdr:colOff>381000</xdr:colOff>
      <xdr:row>34</xdr:row>
      <xdr:rowOff>285750</xdr:rowOff>
    </xdr:to>
    <xdr:pic>
      <xdr:nvPicPr>
        <xdr:cNvPr id="134" name="Picture 133"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2026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35</xdr:row>
      <xdr:rowOff>0</xdr:rowOff>
    </xdr:from>
    <xdr:to>
      <xdr:col>31</xdr:col>
      <xdr:colOff>381000</xdr:colOff>
      <xdr:row>35</xdr:row>
      <xdr:rowOff>285750</xdr:rowOff>
    </xdr:to>
    <xdr:pic>
      <xdr:nvPicPr>
        <xdr:cNvPr id="135" name="Picture 134"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02275"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36</xdr:row>
      <xdr:rowOff>0</xdr:rowOff>
    </xdr:from>
    <xdr:to>
      <xdr:col>31</xdr:col>
      <xdr:colOff>381000</xdr:colOff>
      <xdr:row>36</xdr:row>
      <xdr:rowOff>285750</xdr:rowOff>
    </xdr:to>
    <xdr:pic>
      <xdr:nvPicPr>
        <xdr:cNvPr id="136" name="Picture 135" descr="http://www.quandpartir.com/meteo/images/notevertjaune.gif">
          <a:hlinkClick xmlns:r="http://schemas.openxmlformats.org/officeDocument/2006/relationships" r:id="rId4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103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37</xdr:row>
      <xdr:rowOff>0</xdr:rowOff>
    </xdr:from>
    <xdr:to>
      <xdr:col>31</xdr:col>
      <xdr:colOff>381000</xdr:colOff>
      <xdr:row>37</xdr:row>
      <xdr:rowOff>285750</xdr:rowOff>
    </xdr:to>
    <xdr:pic>
      <xdr:nvPicPr>
        <xdr:cNvPr id="137" name="Picture 136" descr="http://www.quandpartir.com/meteo/images/notevertjaune.gif">
          <a:hlinkClick xmlns:r="http://schemas.openxmlformats.org/officeDocument/2006/relationships" r:id="rId4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179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38</xdr:row>
      <xdr:rowOff>0</xdr:rowOff>
    </xdr:from>
    <xdr:to>
      <xdr:col>31</xdr:col>
      <xdr:colOff>381000</xdr:colOff>
      <xdr:row>38</xdr:row>
      <xdr:rowOff>285750</xdr:rowOff>
    </xdr:to>
    <xdr:pic>
      <xdr:nvPicPr>
        <xdr:cNvPr id="138" name="Picture 137" descr="http://www.quandpartir.com/meteo/images/notevertjaune.gif">
          <a:hlinkClick xmlns:r="http://schemas.openxmlformats.org/officeDocument/2006/relationships" r:id="rId48"/>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255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39</xdr:row>
      <xdr:rowOff>0</xdr:rowOff>
    </xdr:from>
    <xdr:to>
      <xdr:col>31</xdr:col>
      <xdr:colOff>381000</xdr:colOff>
      <xdr:row>39</xdr:row>
      <xdr:rowOff>285750</xdr:rowOff>
    </xdr:to>
    <xdr:pic>
      <xdr:nvPicPr>
        <xdr:cNvPr id="139" name="Picture 138" descr="http://www.quandpartir.com/meteo/images/notevertjaune.gif">
          <a:hlinkClick xmlns:r="http://schemas.openxmlformats.org/officeDocument/2006/relationships" r:id="rId1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312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40</xdr:row>
      <xdr:rowOff>0</xdr:rowOff>
    </xdr:from>
    <xdr:to>
      <xdr:col>31</xdr:col>
      <xdr:colOff>381000</xdr:colOff>
      <xdr:row>40</xdr:row>
      <xdr:rowOff>285750</xdr:rowOff>
    </xdr:to>
    <xdr:pic>
      <xdr:nvPicPr>
        <xdr:cNvPr id="140" name="Picture 139" descr="http://www.quandpartir.com/meteo/images/notevertjaune.gif">
          <a:hlinkClick xmlns:r="http://schemas.openxmlformats.org/officeDocument/2006/relationships" r:id="rId4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388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41</xdr:row>
      <xdr:rowOff>0</xdr:rowOff>
    </xdr:from>
    <xdr:to>
      <xdr:col>31</xdr:col>
      <xdr:colOff>381000</xdr:colOff>
      <xdr:row>41</xdr:row>
      <xdr:rowOff>285750</xdr:rowOff>
    </xdr:to>
    <xdr:pic>
      <xdr:nvPicPr>
        <xdr:cNvPr id="141" name="Picture 140" descr="http://www.quandpartir.com/meteo/images/notevertjaune.gif">
          <a:hlinkClick xmlns:r="http://schemas.openxmlformats.org/officeDocument/2006/relationships" r:id="rId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465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42</xdr:row>
      <xdr:rowOff>0</xdr:rowOff>
    </xdr:from>
    <xdr:to>
      <xdr:col>31</xdr:col>
      <xdr:colOff>381000</xdr:colOff>
      <xdr:row>42</xdr:row>
      <xdr:rowOff>285750</xdr:rowOff>
    </xdr:to>
    <xdr:pic>
      <xdr:nvPicPr>
        <xdr:cNvPr id="142" name="Picture 141" descr="http://www.quandpartir.com/meteo/images/notevertjaune.gif">
          <a:hlinkClick xmlns:r="http://schemas.openxmlformats.org/officeDocument/2006/relationships" r:id="rId12"/>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522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43</xdr:row>
      <xdr:rowOff>0</xdr:rowOff>
    </xdr:from>
    <xdr:to>
      <xdr:col>31</xdr:col>
      <xdr:colOff>381000</xdr:colOff>
      <xdr:row>43</xdr:row>
      <xdr:rowOff>285750</xdr:rowOff>
    </xdr:to>
    <xdr:pic>
      <xdr:nvPicPr>
        <xdr:cNvPr id="143" name="Picture 142" descr="http://www.quandpartir.com/meteo/images/notevertjaune.gif">
          <a:hlinkClick xmlns:r="http://schemas.openxmlformats.org/officeDocument/2006/relationships" r:id="rId12"/>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598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44</xdr:row>
      <xdr:rowOff>0</xdr:rowOff>
    </xdr:from>
    <xdr:to>
      <xdr:col>31</xdr:col>
      <xdr:colOff>381000</xdr:colOff>
      <xdr:row>44</xdr:row>
      <xdr:rowOff>285750</xdr:rowOff>
    </xdr:to>
    <xdr:pic>
      <xdr:nvPicPr>
        <xdr:cNvPr id="144" name="Picture 143" descr="http://www.quandpartir.com/meteo/images/notevertjaune.gif">
          <a:hlinkClick xmlns:r="http://schemas.openxmlformats.org/officeDocument/2006/relationships" r:id="rId44"/>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674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45</xdr:row>
      <xdr:rowOff>0</xdr:rowOff>
    </xdr:from>
    <xdr:to>
      <xdr:col>31</xdr:col>
      <xdr:colOff>381000</xdr:colOff>
      <xdr:row>45</xdr:row>
      <xdr:rowOff>285750</xdr:rowOff>
    </xdr:to>
    <xdr:pic>
      <xdr:nvPicPr>
        <xdr:cNvPr id="145" name="Picture 144" descr="http://www.quandpartir.com/meteo/images/notevertjaune.gif">
          <a:hlinkClick xmlns:r="http://schemas.openxmlformats.org/officeDocument/2006/relationships" r:id="rId49"/>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750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46</xdr:row>
      <xdr:rowOff>0</xdr:rowOff>
    </xdr:from>
    <xdr:to>
      <xdr:col>31</xdr:col>
      <xdr:colOff>381000</xdr:colOff>
      <xdr:row>46</xdr:row>
      <xdr:rowOff>285750</xdr:rowOff>
    </xdr:to>
    <xdr:pic>
      <xdr:nvPicPr>
        <xdr:cNvPr id="146" name="Picture 145" descr="http://www.quandpartir.com/meteo/images/notevertjaune.gif">
          <a:hlinkClick xmlns:r="http://schemas.openxmlformats.org/officeDocument/2006/relationships" r:id="rId5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827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47</xdr:row>
      <xdr:rowOff>0</xdr:rowOff>
    </xdr:from>
    <xdr:to>
      <xdr:col>31</xdr:col>
      <xdr:colOff>381000</xdr:colOff>
      <xdr:row>47</xdr:row>
      <xdr:rowOff>285750</xdr:rowOff>
    </xdr:to>
    <xdr:pic>
      <xdr:nvPicPr>
        <xdr:cNvPr id="147" name="Picture 146" descr="http://www.quandpartir.com/meteo/images/notevertjaune.gif">
          <a:hlinkClick xmlns:r="http://schemas.openxmlformats.org/officeDocument/2006/relationships" r:id="rId42"/>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903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48</xdr:row>
      <xdr:rowOff>0</xdr:rowOff>
    </xdr:from>
    <xdr:to>
      <xdr:col>31</xdr:col>
      <xdr:colOff>381000</xdr:colOff>
      <xdr:row>48</xdr:row>
      <xdr:rowOff>285750</xdr:rowOff>
    </xdr:to>
    <xdr:pic>
      <xdr:nvPicPr>
        <xdr:cNvPr id="148" name="Picture 147" descr="http://www.quandpartir.com/meteo/images/notevertjaune.gif">
          <a:hlinkClick xmlns:r="http://schemas.openxmlformats.org/officeDocument/2006/relationships" r:id="rId1"/>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2960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49</xdr:row>
      <xdr:rowOff>0</xdr:rowOff>
    </xdr:from>
    <xdr:to>
      <xdr:col>31</xdr:col>
      <xdr:colOff>381000</xdr:colOff>
      <xdr:row>49</xdr:row>
      <xdr:rowOff>285750</xdr:rowOff>
    </xdr:to>
    <xdr:pic>
      <xdr:nvPicPr>
        <xdr:cNvPr id="149" name="Picture 148" descr="http://www.quandpartir.com/meteo/images/notevertjaune.gif">
          <a:hlinkClick xmlns:r="http://schemas.openxmlformats.org/officeDocument/2006/relationships" r:id="rId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3036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50</xdr:row>
      <xdr:rowOff>0</xdr:rowOff>
    </xdr:from>
    <xdr:to>
      <xdr:col>31</xdr:col>
      <xdr:colOff>381000</xdr:colOff>
      <xdr:row>50</xdr:row>
      <xdr:rowOff>285750</xdr:rowOff>
    </xdr:to>
    <xdr:pic>
      <xdr:nvPicPr>
        <xdr:cNvPr id="150" name="Picture 149" descr="http://www.quandpartir.com/meteo/images/notevertjaune.gif">
          <a:hlinkClick xmlns:r="http://schemas.openxmlformats.org/officeDocument/2006/relationships" r:id="rId29"/>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3093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51</xdr:row>
      <xdr:rowOff>0</xdr:rowOff>
    </xdr:from>
    <xdr:to>
      <xdr:col>31</xdr:col>
      <xdr:colOff>381000</xdr:colOff>
      <xdr:row>51</xdr:row>
      <xdr:rowOff>285750</xdr:rowOff>
    </xdr:to>
    <xdr:pic>
      <xdr:nvPicPr>
        <xdr:cNvPr id="151" name="Picture 150" descr="http://www.quandpartir.com/meteo/images/notevertjaune.gif">
          <a:hlinkClick xmlns:r="http://schemas.openxmlformats.org/officeDocument/2006/relationships" r:id="rId31"/>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8202275" y="3169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xdr:row>
      <xdr:rowOff>0</xdr:rowOff>
    </xdr:from>
    <xdr:to>
      <xdr:col>42</xdr:col>
      <xdr:colOff>381000</xdr:colOff>
      <xdr:row>2</xdr:row>
      <xdr:rowOff>285750</xdr:rowOff>
    </xdr:to>
    <xdr:pic>
      <xdr:nvPicPr>
        <xdr:cNvPr id="152" name="Picture 151"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93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xdr:row>
      <xdr:rowOff>0</xdr:rowOff>
    </xdr:from>
    <xdr:to>
      <xdr:col>42</xdr:col>
      <xdr:colOff>381000</xdr:colOff>
      <xdr:row>3</xdr:row>
      <xdr:rowOff>285750</xdr:rowOff>
    </xdr:to>
    <xdr:pic>
      <xdr:nvPicPr>
        <xdr:cNvPr id="153" name="Picture 152"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369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xdr:row>
      <xdr:rowOff>0</xdr:rowOff>
    </xdr:from>
    <xdr:to>
      <xdr:col>42</xdr:col>
      <xdr:colOff>381000</xdr:colOff>
      <xdr:row>4</xdr:row>
      <xdr:rowOff>285750</xdr:rowOff>
    </xdr:to>
    <xdr:pic>
      <xdr:nvPicPr>
        <xdr:cNvPr id="154" name="Picture 153"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426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5</xdr:row>
      <xdr:rowOff>0</xdr:rowOff>
    </xdr:from>
    <xdr:to>
      <xdr:col>42</xdr:col>
      <xdr:colOff>381000</xdr:colOff>
      <xdr:row>5</xdr:row>
      <xdr:rowOff>285750</xdr:rowOff>
    </xdr:to>
    <xdr:pic>
      <xdr:nvPicPr>
        <xdr:cNvPr id="155" name="Picture 154"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502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6</xdr:row>
      <xdr:rowOff>0</xdr:rowOff>
    </xdr:from>
    <xdr:to>
      <xdr:col>42</xdr:col>
      <xdr:colOff>381000</xdr:colOff>
      <xdr:row>6</xdr:row>
      <xdr:rowOff>285750</xdr:rowOff>
    </xdr:to>
    <xdr:pic>
      <xdr:nvPicPr>
        <xdr:cNvPr id="156" name="Picture 155" descr="http://www.quandpartir.com/meteo/images/notevert.gif">
          <a:hlinkClick xmlns:r="http://schemas.openxmlformats.org/officeDocument/2006/relationships" r:id="rId4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7</xdr:row>
      <xdr:rowOff>0</xdr:rowOff>
    </xdr:from>
    <xdr:to>
      <xdr:col>42</xdr:col>
      <xdr:colOff>381000</xdr:colOff>
      <xdr:row>7</xdr:row>
      <xdr:rowOff>285750</xdr:rowOff>
    </xdr:to>
    <xdr:pic>
      <xdr:nvPicPr>
        <xdr:cNvPr id="157" name="Picture 156"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598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8</xdr:row>
      <xdr:rowOff>0</xdr:rowOff>
    </xdr:from>
    <xdr:to>
      <xdr:col>42</xdr:col>
      <xdr:colOff>381000</xdr:colOff>
      <xdr:row>8</xdr:row>
      <xdr:rowOff>285750</xdr:rowOff>
    </xdr:to>
    <xdr:pic>
      <xdr:nvPicPr>
        <xdr:cNvPr id="158" name="Picture 157"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674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9</xdr:row>
      <xdr:rowOff>0</xdr:rowOff>
    </xdr:from>
    <xdr:to>
      <xdr:col>42</xdr:col>
      <xdr:colOff>381000</xdr:colOff>
      <xdr:row>9</xdr:row>
      <xdr:rowOff>285750</xdr:rowOff>
    </xdr:to>
    <xdr:pic>
      <xdr:nvPicPr>
        <xdr:cNvPr id="159" name="Picture 158"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10</xdr:row>
      <xdr:rowOff>0</xdr:rowOff>
    </xdr:from>
    <xdr:to>
      <xdr:col>42</xdr:col>
      <xdr:colOff>381000</xdr:colOff>
      <xdr:row>10</xdr:row>
      <xdr:rowOff>285750</xdr:rowOff>
    </xdr:to>
    <xdr:pic>
      <xdr:nvPicPr>
        <xdr:cNvPr id="160" name="Picture 159"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11</xdr:row>
      <xdr:rowOff>0</xdr:rowOff>
    </xdr:from>
    <xdr:to>
      <xdr:col>42</xdr:col>
      <xdr:colOff>381000</xdr:colOff>
      <xdr:row>11</xdr:row>
      <xdr:rowOff>285750</xdr:rowOff>
    </xdr:to>
    <xdr:pic>
      <xdr:nvPicPr>
        <xdr:cNvPr id="161" name="Picture 160"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845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12</xdr:row>
      <xdr:rowOff>0</xdr:rowOff>
    </xdr:from>
    <xdr:to>
      <xdr:col>42</xdr:col>
      <xdr:colOff>381000</xdr:colOff>
      <xdr:row>12</xdr:row>
      <xdr:rowOff>285750</xdr:rowOff>
    </xdr:to>
    <xdr:pic>
      <xdr:nvPicPr>
        <xdr:cNvPr id="162" name="Picture 161" descr="http://www.quandpartir.com/meteo/images/notevert.gif">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902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13</xdr:row>
      <xdr:rowOff>0</xdr:rowOff>
    </xdr:from>
    <xdr:to>
      <xdr:col>42</xdr:col>
      <xdr:colOff>381000</xdr:colOff>
      <xdr:row>13</xdr:row>
      <xdr:rowOff>285750</xdr:rowOff>
    </xdr:to>
    <xdr:pic>
      <xdr:nvPicPr>
        <xdr:cNvPr id="163" name="Picture 162" descr="http://www.quandpartir.com/meteo/images/notevert.gif">
          <a:hlinkClick xmlns:r="http://schemas.openxmlformats.org/officeDocument/2006/relationships" r:id="rId5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979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14</xdr:row>
      <xdr:rowOff>0</xdr:rowOff>
    </xdr:from>
    <xdr:to>
      <xdr:col>42</xdr:col>
      <xdr:colOff>381000</xdr:colOff>
      <xdr:row>14</xdr:row>
      <xdr:rowOff>285750</xdr:rowOff>
    </xdr:to>
    <xdr:pic>
      <xdr:nvPicPr>
        <xdr:cNvPr id="164" name="Picture 163"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036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15</xdr:row>
      <xdr:rowOff>0</xdr:rowOff>
    </xdr:from>
    <xdr:to>
      <xdr:col>42</xdr:col>
      <xdr:colOff>381000</xdr:colOff>
      <xdr:row>15</xdr:row>
      <xdr:rowOff>285750</xdr:rowOff>
    </xdr:to>
    <xdr:pic>
      <xdr:nvPicPr>
        <xdr:cNvPr id="165" name="Picture 164"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16</xdr:row>
      <xdr:rowOff>0</xdr:rowOff>
    </xdr:from>
    <xdr:to>
      <xdr:col>42</xdr:col>
      <xdr:colOff>381000</xdr:colOff>
      <xdr:row>16</xdr:row>
      <xdr:rowOff>285750</xdr:rowOff>
    </xdr:to>
    <xdr:pic>
      <xdr:nvPicPr>
        <xdr:cNvPr id="166" name="Picture 165" descr="http://www.quandpartir.com/meteo/images/notevert.gif">
          <a:hlinkClick xmlns:r="http://schemas.openxmlformats.org/officeDocument/2006/relationships" r:id="rId4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150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17</xdr:row>
      <xdr:rowOff>0</xdr:rowOff>
    </xdr:from>
    <xdr:to>
      <xdr:col>42</xdr:col>
      <xdr:colOff>381000</xdr:colOff>
      <xdr:row>17</xdr:row>
      <xdr:rowOff>285750</xdr:rowOff>
    </xdr:to>
    <xdr:pic>
      <xdr:nvPicPr>
        <xdr:cNvPr id="167" name="Picture 166"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207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18</xdr:row>
      <xdr:rowOff>0</xdr:rowOff>
    </xdr:from>
    <xdr:to>
      <xdr:col>42</xdr:col>
      <xdr:colOff>381000</xdr:colOff>
      <xdr:row>18</xdr:row>
      <xdr:rowOff>285750</xdr:rowOff>
    </xdr:to>
    <xdr:pic>
      <xdr:nvPicPr>
        <xdr:cNvPr id="168" name="Picture 167"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19</xdr:row>
      <xdr:rowOff>0</xdr:rowOff>
    </xdr:from>
    <xdr:to>
      <xdr:col>42</xdr:col>
      <xdr:colOff>381000</xdr:colOff>
      <xdr:row>19</xdr:row>
      <xdr:rowOff>285750</xdr:rowOff>
    </xdr:to>
    <xdr:pic>
      <xdr:nvPicPr>
        <xdr:cNvPr id="169" name="Picture 168"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379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20</xdr:row>
      <xdr:rowOff>0</xdr:rowOff>
    </xdr:from>
    <xdr:to>
      <xdr:col>42</xdr:col>
      <xdr:colOff>381000</xdr:colOff>
      <xdr:row>20</xdr:row>
      <xdr:rowOff>285750</xdr:rowOff>
    </xdr:to>
    <xdr:pic>
      <xdr:nvPicPr>
        <xdr:cNvPr id="170" name="Picture 169"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21</xdr:row>
      <xdr:rowOff>0</xdr:rowOff>
    </xdr:from>
    <xdr:to>
      <xdr:col>42</xdr:col>
      <xdr:colOff>381000</xdr:colOff>
      <xdr:row>21</xdr:row>
      <xdr:rowOff>285750</xdr:rowOff>
    </xdr:to>
    <xdr:pic>
      <xdr:nvPicPr>
        <xdr:cNvPr id="171" name="Picture 170"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493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22</xdr:row>
      <xdr:rowOff>0</xdr:rowOff>
    </xdr:from>
    <xdr:to>
      <xdr:col>42</xdr:col>
      <xdr:colOff>381000</xdr:colOff>
      <xdr:row>22</xdr:row>
      <xdr:rowOff>285750</xdr:rowOff>
    </xdr:to>
    <xdr:pic>
      <xdr:nvPicPr>
        <xdr:cNvPr id="172" name="Picture 171" descr="http://www.quandpartir.com/meteo/images/notevert.gif">
          <a:hlinkClick xmlns:r="http://schemas.openxmlformats.org/officeDocument/2006/relationships" r:id="rId2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550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23</xdr:row>
      <xdr:rowOff>0</xdr:rowOff>
    </xdr:from>
    <xdr:to>
      <xdr:col>42</xdr:col>
      <xdr:colOff>381000</xdr:colOff>
      <xdr:row>23</xdr:row>
      <xdr:rowOff>285750</xdr:rowOff>
    </xdr:to>
    <xdr:pic>
      <xdr:nvPicPr>
        <xdr:cNvPr id="173" name="Picture 172" descr="http://www.quandpartir.com/meteo/images/notevert.gif">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588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24</xdr:row>
      <xdr:rowOff>0</xdr:rowOff>
    </xdr:from>
    <xdr:to>
      <xdr:col>42</xdr:col>
      <xdr:colOff>381000</xdr:colOff>
      <xdr:row>24</xdr:row>
      <xdr:rowOff>285750</xdr:rowOff>
    </xdr:to>
    <xdr:pic>
      <xdr:nvPicPr>
        <xdr:cNvPr id="174" name="Picture 173" descr="http://www.quandpartir.com/meteo/images/notevert.gif">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25</xdr:row>
      <xdr:rowOff>0</xdr:rowOff>
    </xdr:from>
    <xdr:to>
      <xdr:col>42</xdr:col>
      <xdr:colOff>381000</xdr:colOff>
      <xdr:row>25</xdr:row>
      <xdr:rowOff>285750</xdr:rowOff>
    </xdr:to>
    <xdr:pic>
      <xdr:nvPicPr>
        <xdr:cNvPr id="175" name="Picture 174" descr="http://www.quandpartir.com/meteo/images/notevert.gif">
          <a:hlinkClick xmlns:r="http://schemas.openxmlformats.org/officeDocument/2006/relationships" r:id="rId5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722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26</xdr:row>
      <xdr:rowOff>0</xdr:rowOff>
    </xdr:from>
    <xdr:to>
      <xdr:col>42</xdr:col>
      <xdr:colOff>381000</xdr:colOff>
      <xdr:row>26</xdr:row>
      <xdr:rowOff>285750</xdr:rowOff>
    </xdr:to>
    <xdr:pic>
      <xdr:nvPicPr>
        <xdr:cNvPr id="176" name="Picture 175"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855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27</xdr:row>
      <xdr:rowOff>0</xdr:rowOff>
    </xdr:from>
    <xdr:to>
      <xdr:col>42</xdr:col>
      <xdr:colOff>381000</xdr:colOff>
      <xdr:row>27</xdr:row>
      <xdr:rowOff>285750</xdr:rowOff>
    </xdr:to>
    <xdr:pic>
      <xdr:nvPicPr>
        <xdr:cNvPr id="177" name="Picture 176"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1912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28</xdr:row>
      <xdr:rowOff>0</xdr:rowOff>
    </xdr:from>
    <xdr:to>
      <xdr:col>42</xdr:col>
      <xdr:colOff>381000</xdr:colOff>
      <xdr:row>28</xdr:row>
      <xdr:rowOff>285750</xdr:rowOff>
    </xdr:to>
    <xdr:pic>
      <xdr:nvPicPr>
        <xdr:cNvPr id="178" name="Picture 177"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007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29</xdr:row>
      <xdr:rowOff>0</xdr:rowOff>
    </xdr:from>
    <xdr:to>
      <xdr:col>42</xdr:col>
      <xdr:colOff>381000</xdr:colOff>
      <xdr:row>29</xdr:row>
      <xdr:rowOff>285750</xdr:rowOff>
    </xdr:to>
    <xdr:pic>
      <xdr:nvPicPr>
        <xdr:cNvPr id="179" name="Picture 178"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103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30</xdr:row>
      <xdr:rowOff>0</xdr:rowOff>
    </xdr:from>
    <xdr:to>
      <xdr:col>42</xdr:col>
      <xdr:colOff>381000</xdr:colOff>
      <xdr:row>30</xdr:row>
      <xdr:rowOff>285750</xdr:rowOff>
    </xdr:to>
    <xdr:pic>
      <xdr:nvPicPr>
        <xdr:cNvPr id="180" name="Picture 179" descr="http://www.quandpartir.com/meteo/images/notevert.gif">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160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31</xdr:row>
      <xdr:rowOff>0</xdr:rowOff>
    </xdr:from>
    <xdr:to>
      <xdr:col>42</xdr:col>
      <xdr:colOff>381000</xdr:colOff>
      <xdr:row>31</xdr:row>
      <xdr:rowOff>285750</xdr:rowOff>
    </xdr:to>
    <xdr:pic>
      <xdr:nvPicPr>
        <xdr:cNvPr id="181" name="Picture 180" descr="http://www.quandpartir.com/meteo/images/notevert.gif">
          <a:hlinkClick xmlns:r="http://schemas.openxmlformats.org/officeDocument/2006/relationships" r:id="rId4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255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32</xdr:row>
      <xdr:rowOff>0</xdr:rowOff>
    </xdr:from>
    <xdr:to>
      <xdr:col>42</xdr:col>
      <xdr:colOff>381000</xdr:colOff>
      <xdr:row>32</xdr:row>
      <xdr:rowOff>285750</xdr:rowOff>
    </xdr:to>
    <xdr:pic>
      <xdr:nvPicPr>
        <xdr:cNvPr id="182" name="Picture 181"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293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33</xdr:row>
      <xdr:rowOff>0</xdr:rowOff>
    </xdr:from>
    <xdr:to>
      <xdr:col>42</xdr:col>
      <xdr:colOff>381000</xdr:colOff>
      <xdr:row>33</xdr:row>
      <xdr:rowOff>285750</xdr:rowOff>
    </xdr:to>
    <xdr:pic>
      <xdr:nvPicPr>
        <xdr:cNvPr id="183" name="Picture 182" descr="http://www.quandpartir.com/meteo/images/notevert.gif">
          <a:hlinkClick xmlns:r="http://schemas.openxmlformats.org/officeDocument/2006/relationships" r:id="rId1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34</xdr:row>
      <xdr:rowOff>0</xdr:rowOff>
    </xdr:from>
    <xdr:to>
      <xdr:col>42</xdr:col>
      <xdr:colOff>381000</xdr:colOff>
      <xdr:row>34</xdr:row>
      <xdr:rowOff>285750</xdr:rowOff>
    </xdr:to>
    <xdr:pic>
      <xdr:nvPicPr>
        <xdr:cNvPr id="184" name="Picture 183" descr="http://www.quandpartir.com/meteo/images/notevert.gif">
          <a:hlinkClick xmlns:r="http://schemas.openxmlformats.org/officeDocument/2006/relationships" r:id="rId3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407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35</xdr:row>
      <xdr:rowOff>0</xdr:rowOff>
    </xdr:from>
    <xdr:to>
      <xdr:col>42</xdr:col>
      <xdr:colOff>381000</xdr:colOff>
      <xdr:row>35</xdr:row>
      <xdr:rowOff>285750</xdr:rowOff>
    </xdr:to>
    <xdr:pic>
      <xdr:nvPicPr>
        <xdr:cNvPr id="185" name="Picture 184" descr="http://www.quandpartir.com/meteo/images/notevert.gif">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484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36</xdr:row>
      <xdr:rowOff>0</xdr:rowOff>
    </xdr:from>
    <xdr:to>
      <xdr:col>42</xdr:col>
      <xdr:colOff>381000</xdr:colOff>
      <xdr:row>36</xdr:row>
      <xdr:rowOff>285750</xdr:rowOff>
    </xdr:to>
    <xdr:pic>
      <xdr:nvPicPr>
        <xdr:cNvPr id="186" name="Picture 185"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541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37</xdr:row>
      <xdr:rowOff>0</xdr:rowOff>
    </xdr:from>
    <xdr:to>
      <xdr:col>42</xdr:col>
      <xdr:colOff>381000</xdr:colOff>
      <xdr:row>37</xdr:row>
      <xdr:rowOff>285750</xdr:rowOff>
    </xdr:to>
    <xdr:pic>
      <xdr:nvPicPr>
        <xdr:cNvPr id="187" name="Picture 186"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617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38</xdr:row>
      <xdr:rowOff>0</xdr:rowOff>
    </xdr:from>
    <xdr:to>
      <xdr:col>42</xdr:col>
      <xdr:colOff>381000</xdr:colOff>
      <xdr:row>38</xdr:row>
      <xdr:rowOff>285750</xdr:rowOff>
    </xdr:to>
    <xdr:pic>
      <xdr:nvPicPr>
        <xdr:cNvPr id="188" name="Picture 187"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712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39</xdr:row>
      <xdr:rowOff>0</xdr:rowOff>
    </xdr:from>
    <xdr:to>
      <xdr:col>42</xdr:col>
      <xdr:colOff>381000</xdr:colOff>
      <xdr:row>39</xdr:row>
      <xdr:rowOff>285750</xdr:rowOff>
    </xdr:to>
    <xdr:pic>
      <xdr:nvPicPr>
        <xdr:cNvPr id="189" name="Picture 188" descr="http://www.quandpartir.com/meteo/images/notevert.gif">
          <a:hlinkClick xmlns:r="http://schemas.openxmlformats.org/officeDocument/2006/relationships" r:id="rId6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769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40</xdr:row>
      <xdr:rowOff>0</xdr:rowOff>
    </xdr:from>
    <xdr:to>
      <xdr:col>42</xdr:col>
      <xdr:colOff>381000</xdr:colOff>
      <xdr:row>40</xdr:row>
      <xdr:rowOff>285750</xdr:rowOff>
    </xdr:to>
    <xdr:pic>
      <xdr:nvPicPr>
        <xdr:cNvPr id="190" name="Picture 189"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846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41</xdr:row>
      <xdr:rowOff>0</xdr:rowOff>
    </xdr:from>
    <xdr:to>
      <xdr:col>42</xdr:col>
      <xdr:colOff>381000</xdr:colOff>
      <xdr:row>41</xdr:row>
      <xdr:rowOff>285750</xdr:rowOff>
    </xdr:to>
    <xdr:pic>
      <xdr:nvPicPr>
        <xdr:cNvPr id="191" name="Picture 190"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2922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42</xdr:row>
      <xdr:rowOff>0</xdr:rowOff>
    </xdr:from>
    <xdr:to>
      <xdr:col>42</xdr:col>
      <xdr:colOff>381000</xdr:colOff>
      <xdr:row>42</xdr:row>
      <xdr:rowOff>285750</xdr:rowOff>
    </xdr:to>
    <xdr:pic>
      <xdr:nvPicPr>
        <xdr:cNvPr id="192" name="Picture 191"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3017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43</xdr:row>
      <xdr:rowOff>0</xdr:rowOff>
    </xdr:from>
    <xdr:to>
      <xdr:col>42</xdr:col>
      <xdr:colOff>381000</xdr:colOff>
      <xdr:row>43</xdr:row>
      <xdr:rowOff>285750</xdr:rowOff>
    </xdr:to>
    <xdr:pic>
      <xdr:nvPicPr>
        <xdr:cNvPr id="193" name="Picture 192"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98275" y="3093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44</xdr:row>
      <xdr:rowOff>0</xdr:rowOff>
    </xdr:from>
    <xdr:to>
      <xdr:col>42</xdr:col>
      <xdr:colOff>381000</xdr:colOff>
      <xdr:row>44</xdr:row>
      <xdr:rowOff>285750</xdr:rowOff>
    </xdr:to>
    <xdr:pic>
      <xdr:nvPicPr>
        <xdr:cNvPr id="194" name="Picture 193" descr="http://www.quandpartir.com/meteo/images/notevertjaune.gif">
          <a:hlinkClick xmlns:r="http://schemas.openxmlformats.org/officeDocument/2006/relationships" r:id="rId63"/>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188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45</xdr:row>
      <xdr:rowOff>0</xdr:rowOff>
    </xdr:from>
    <xdr:to>
      <xdr:col>42</xdr:col>
      <xdr:colOff>381000</xdr:colOff>
      <xdr:row>45</xdr:row>
      <xdr:rowOff>285750</xdr:rowOff>
    </xdr:to>
    <xdr:pic>
      <xdr:nvPicPr>
        <xdr:cNvPr id="195" name="Picture 194" descr="http://www.quandpartir.com/meteo/images/notevertjaune.gif">
          <a:hlinkClick xmlns:r="http://schemas.openxmlformats.org/officeDocument/2006/relationships" r:id="rId4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246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46</xdr:row>
      <xdr:rowOff>0</xdr:rowOff>
    </xdr:from>
    <xdr:to>
      <xdr:col>42</xdr:col>
      <xdr:colOff>381000</xdr:colOff>
      <xdr:row>46</xdr:row>
      <xdr:rowOff>285750</xdr:rowOff>
    </xdr:to>
    <xdr:pic>
      <xdr:nvPicPr>
        <xdr:cNvPr id="196" name="Picture 195" descr="http://www.quandpartir.com/meteo/images/notevertjaune.gif">
          <a:hlinkClick xmlns:r="http://schemas.openxmlformats.org/officeDocument/2006/relationships" r:id="rId63"/>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322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47</xdr:row>
      <xdr:rowOff>0</xdr:rowOff>
    </xdr:from>
    <xdr:to>
      <xdr:col>42</xdr:col>
      <xdr:colOff>381000</xdr:colOff>
      <xdr:row>47</xdr:row>
      <xdr:rowOff>285750</xdr:rowOff>
    </xdr:to>
    <xdr:pic>
      <xdr:nvPicPr>
        <xdr:cNvPr id="197" name="Picture 196" descr="http://www.quandpartir.com/meteo/images/notevertjaune.gif">
          <a:hlinkClick xmlns:r="http://schemas.openxmlformats.org/officeDocument/2006/relationships" r:id="rId5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379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48</xdr:row>
      <xdr:rowOff>0</xdr:rowOff>
    </xdr:from>
    <xdr:to>
      <xdr:col>42</xdr:col>
      <xdr:colOff>381000</xdr:colOff>
      <xdr:row>48</xdr:row>
      <xdr:rowOff>285750</xdr:rowOff>
    </xdr:to>
    <xdr:pic>
      <xdr:nvPicPr>
        <xdr:cNvPr id="198" name="Picture 197" descr="http://www.quandpartir.com/meteo/images/notevertjaune.gif">
          <a:hlinkClick xmlns:r="http://schemas.openxmlformats.org/officeDocument/2006/relationships" r:id="rId62"/>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455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49</xdr:row>
      <xdr:rowOff>0</xdr:rowOff>
    </xdr:from>
    <xdr:to>
      <xdr:col>42</xdr:col>
      <xdr:colOff>381000</xdr:colOff>
      <xdr:row>49</xdr:row>
      <xdr:rowOff>285750</xdr:rowOff>
    </xdr:to>
    <xdr:pic>
      <xdr:nvPicPr>
        <xdr:cNvPr id="199" name="Picture 198" descr="http://www.quandpartir.com/meteo/images/notevertjaune.gif">
          <a:hlinkClick xmlns:r="http://schemas.openxmlformats.org/officeDocument/2006/relationships" r:id="rId4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531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0</xdr:colOff>
      <xdr:row>50</xdr:row>
      <xdr:rowOff>0</xdr:rowOff>
    </xdr:from>
    <xdr:to>
      <xdr:col>42</xdr:col>
      <xdr:colOff>381000</xdr:colOff>
      <xdr:row>50</xdr:row>
      <xdr:rowOff>285750</xdr:rowOff>
    </xdr:to>
    <xdr:pic>
      <xdr:nvPicPr>
        <xdr:cNvPr id="200" name="Picture 199" descr="http://www.quandpartir.com/meteo/images/notevertjaune.gif">
          <a:hlinkClick xmlns:r="http://schemas.openxmlformats.org/officeDocument/2006/relationships" r:id="rId5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4298275" y="3608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xdr:row>
      <xdr:rowOff>0</xdr:rowOff>
    </xdr:from>
    <xdr:to>
      <xdr:col>53</xdr:col>
      <xdr:colOff>381000</xdr:colOff>
      <xdr:row>2</xdr:row>
      <xdr:rowOff>285750</xdr:rowOff>
    </xdr:to>
    <xdr:pic>
      <xdr:nvPicPr>
        <xdr:cNvPr id="201" name="Picture 200"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xdr:row>
      <xdr:rowOff>0</xdr:rowOff>
    </xdr:from>
    <xdr:to>
      <xdr:col>53</xdr:col>
      <xdr:colOff>381000</xdr:colOff>
      <xdr:row>3</xdr:row>
      <xdr:rowOff>285750</xdr:rowOff>
    </xdr:to>
    <xdr:pic>
      <xdr:nvPicPr>
        <xdr:cNvPr id="202" name="Picture 201"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xdr:row>
      <xdr:rowOff>0</xdr:rowOff>
    </xdr:from>
    <xdr:to>
      <xdr:col>53</xdr:col>
      <xdr:colOff>381000</xdr:colOff>
      <xdr:row>4</xdr:row>
      <xdr:rowOff>285750</xdr:rowOff>
    </xdr:to>
    <xdr:pic>
      <xdr:nvPicPr>
        <xdr:cNvPr id="203" name="Picture 202"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5</xdr:row>
      <xdr:rowOff>0</xdr:rowOff>
    </xdr:from>
    <xdr:to>
      <xdr:col>53</xdr:col>
      <xdr:colOff>381000</xdr:colOff>
      <xdr:row>5</xdr:row>
      <xdr:rowOff>285750</xdr:rowOff>
    </xdr:to>
    <xdr:pic>
      <xdr:nvPicPr>
        <xdr:cNvPr id="204" name="Picture 203" descr="http://www.quandpartir.com/meteo/images/notevert.gif">
          <a:hlinkClick xmlns:r="http://schemas.openxmlformats.org/officeDocument/2006/relationships" r:id="rId6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6</xdr:row>
      <xdr:rowOff>0</xdr:rowOff>
    </xdr:from>
    <xdr:to>
      <xdr:col>53</xdr:col>
      <xdr:colOff>381000</xdr:colOff>
      <xdr:row>6</xdr:row>
      <xdr:rowOff>285750</xdr:rowOff>
    </xdr:to>
    <xdr:pic>
      <xdr:nvPicPr>
        <xdr:cNvPr id="205" name="Picture 204"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69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7</xdr:row>
      <xdr:rowOff>0</xdr:rowOff>
    </xdr:from>
    <xdr:to>
      <xdr:col>53</xdr:col>
      <xdr:colOff>381000</xdr:colOff>
      <xdr:row>7</xdr:row>
      <xdr:rowOff>285750</xdr:rowOff>
    </xdr:to>
    <xdr:pic>
      <xdr:nvPicPr>
        <xdr:cNvPr id="206" name="Picture 205"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426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8</xdr:row>
      <xdr:rowOff>0</xdr:rowOff>
    </xdr:from>
    <xdr:to>
      <xdr:col>53</xdr:col>
      <xdr:colOff>381000</xdr:colOff>
      <xdr:row>8</xdr:row>
      <xdr:rowOff>285750</xdr:rowOff>
    </xdr:to>
    <xdr:pic>
      <xdr:nvPicPr>
        <xdr:cNvPr id="207" name="Picture 206" descr="http://www.quandpartir.com/meteo/images/notevert.gif">
          <a:hlinkClick xmlns:r="http://schemas.openxmlformats.org/officeDocument/2006/relationships" r:id="rId6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502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9</xdr:row>
      <xdr:rowOff>0</xdr:rowOff>
    </xdr:from>
    <xdr:to>
      <xdr:col>53</xdr:col>
      <xdr:colOff>381000</xdr:colOff>
      <xdr:row>9</xdr:row>
      <xdr:rowOff>285750</xdr:rowOff>
    </xdr:to>
    <xdr:pic>
      <xdr:nvPicPr>
        <xdr:cNvPr id="208" name="Picture 207"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10</xdr:row>
      <xdr:rowOff>0</xdr:rowOff>
    </xdr:from>
    <xdr:to>
      <xdr:col>53</xdr:col>
      <xdr:colOff>381000</xdr:colOff>
      <xdr:row>10</xdr:row>
      <xdr:rowOff>285750</xdr:rowOff>
    </xdr:to>
    <xdr:pic>
      <xdr:nvPicPr>
        <xdr:cNvPr id="209" name="Picture 208" descr="http://www.quandpartir.com/meteo/images/notevert.gif">
          <a:hlinkClick xmlns:r="http://schemas.openxmlformats.org/officeDocument/2006/relationships" r:id="rId4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598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11</xdr:row>
      <xdr:rowOff>0</xdr:rowOff>
    </xdr:from>
    <xdr:to>
      <xdr:col>53</xdr:col>
      <xdr:colOff>381000</xdr:colOff>
      <xdr:row>11</xdr:row>
      <xdr:rowOff>285750</xdr:rowOff>
    </xdr:to>
    <xdr:pic>
      <xdr:nvPicPr>
        <xdr:cNvPr id="210" name="Picture 209"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655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12</xdr:row>
      <xdr:rowOff>0</xdr:rowOff>
    </xdr:from>
    <xdr:to>
      <xdr:col>53</xdr:col>
      <xdr:colOff>381000</xdr:colOff>
      <xdr:row>12</xdr:row>
      <xdr:rowOff>285750</xdr:rowOff>
    </xdr:to>
    <xdr:pic>
      <xdr:nvPicPr>
        <xdr:cNvPr id="211" name="Picture 210" descr="http://www.quandpartir.com/meteo/images/notevert.gif">
          <a:hlinkClick xmlns:r="http://schemas.openxmlformats.org/officeDocument/2006/relationships" r:id="rId6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712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13</xdr:row>
      <xdr:rowOff>0</xdr:rowOff>
    </xdr:from>
    <xdr:to>
      <xdr:col>53</xdr:col>
      <xdr:colOff>381000</xdr:colOff>
      <xdr:row>13</xdr:row>
      <xdr:rowOff>285750</xdr:rowOff>
    </xdr:to>
    <xdr:pic>
      <xdr:nvPicPr>
        <xdr:cNvPr id="212" name="Picture 211"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14</xdr:row>
      <xdr:rowOff>0</xdr:rowOff>
    </xdr:from>
    <xdr:to>
      <xdr:col>53</xdr:col>
      <xdr:colOff>381000</xdr:colOff>
      <xdr:row>14</xdr:row>
      <xdr:rowOff>285750</xdr:rowOff>
    </xdr:to>
    <xdr:pic>
      <xdr:nvPicPr>
        <xdr:cNvPr id="213" name="Picture 212"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845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15</xdr:row>
      <xdr:rowOff>0</xdr:rowOff>
    </xdr:from>
    <xdr:to>
      <xdr:col>53</xdr:col>
      <xdr:colOff>381000</xdr:colOff>
      <xdr:row>15</xdr:row>
      <xdr:rowOff>285750</xdr:rowOff>
    </xdr:to>
    <xdr:pic>
      <xdr:nvPicPr>
        <xdr:cNvPr id="214" name="Picture 213"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922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16</xdr:row>
      <xdr:rowOff>0</xdr:rowOff>
    </xdr:from>
    <xdr:to>
      <xdr:col>53</xdr:col>
      <xdr:colOff>381000</xdr:colOff>
      <xdr:row>16</xdr:row>
      <xdr:rowOff>285750</xdr:rowOff>
    </xdr:to>
    <xdr:pic>
      <xdr:nvPicPr>
        <xdr:cNvPr id="215" name="Picture 214"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998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17</xdr:row>
      <xdr:rowOff>0</xdr:rowOff>
    </xdr:from>
    <xdr:to>
      <xdr:col>53</xdr:col>
      <xdr:colOff>381000</xdr:colOff>
      <xdr:row>17</xdr:row>
      <xdr:rowOff>285750</xdr:rowOff>
    </xdr:to>
    <xdr:pic>
      <xdr:nvPicPr>
        <xdr:cNvPr id="216" name="Picture 215"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055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18</xdr:row>
      <xdr:rowOff>0</xdr:rowOff>
    </xdr:from>
    <xdr:to>
      <xdr:col>53</xdr:col>
      <xdr:colOff>381000</xdr:colOff>
      <xdr:row>18</xdr:row>
      <xdr:rowOff>285750</xdr:rowOff>
    </xdr:to>
    <xdr:pic>
      <xdr:nvPicPr>
        <xdr:cNvPr id="217" name="Picture 216"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131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19</xdr:row>
      <xdr:rowOff>0</xdr:rowOff>
    </xdr:from>
    <xdr:to>
      <xdr:col>53</xdr:col>
      <xdr:colOff>381000</xdr:colOff>
      <xdr:row>19</xdr:row>
      <xdr:rowOff>285750</xdr:rowOff>
    </xdr:to>
    <xdr:pic>
      <xdr:nvPicPr>
        <xdr:cNvPr id="218" name="Picture 217"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188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20</xdr:row>
      <xdr:rowOff>0</xdr:rowOff>
    </xdr:from>
    <xdr:to>
      <xdr:col>53</xdr:col>
      <xdr:colOff>381000</xdr:colOff>
      <xdr:row>20</xdr:row>
      <xdr:rowOff>285750</xdr:rowOff>
    </xdr:to>
    <xdr:pic>
      <xdr:nvPicPr>
        <xdr:cNvPr id="219" name="Picture 218" descr="http://www.quandpartir.com/meteo/images/notevert.gif">
          <a:hlinkClick xmlns:r="http://schemas.openxmlformats.org/officeDocument/2006/relationships" r:id="rId6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21</xdr:row>
      <xdr:rowOff>0</xdr:rowOff>
    </xdr:from>
    <xdr:to>
      <xdr:col>53</xdr:col>
      <xdr:colOff>381000</xdr:colOff>
      <xdr:row>21</xdr:row>
      <xdr:rowOff>285750</xdr:rowOff>
    </xdr:to>
    <xdr:pic>
      <xdr:nvPicPr>
        <xdr:cNvPr id="220" name="Picture 219"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22</xdr:row>
      <xdr:rowOff>0</xdr:rowOff>
    </xdr:from>
    <xdr:to>
      <xdr:col>53</xdr:col>
      <xdr:colOff>381000</xdr:colOff>
      <xdr:row>22</xdr:row>
      <xdr:rowOff>285750</xdr:rowOff>
    </xdr:to>
    <xdr:pic>
      <xdr:nvPicPr>
        <xdr:cNvPr id="221" name="Picture 220"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23</xdr:row>
      <xdr:rowOff>0</xdr:rowOff>
    </xdr:from>
    <xdr:to>
      <xdr:col>53</xdr:col>
      <xdr:colOff>381000</xdr:colOff>
      <xdr:row>23</xdr:row>
      <xdr:rowOff>285750</xdr:rowOff>
    </xdr:to>
    <xdr:pic>
      <xdr:nvPicPr>
        <xdr:cNvPr id="222" name="Picture 221"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493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24</xdr:row>
      <xdr:rowOff>0</xdr:rowOff>
    </xdr:from>
    <xdr:to>
      <xdr:col>53</xdr:col>
      <xdr:colOff>381000</xdr:colOff>
      <xdr:row>24</xdr:row>
      <xdr:rowOff>285750</xdr:rowOff>
    </xdr:to>
    <xdr:pic>
      <xdr:nvPicPr>
        <xdr:cNvPr id="223" name="Picture 222"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569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25</xdr:row>
      <xdr:rowOff>0</xdr:rowOff>
    </xdr:from>
    <xdr:to>
      <xdr:col>53</xdr:col>
      <xdr:colOff>381000</xdr:colOff>
      <xdr:row>25</xdr:row>
      <xdr:rowOff>285750</xdr:rowOff>
    </xdr:to>
    <xdr:pic>
      <xdr:nvPicPr>
        <xdr:cNvPr id="224" name="Picture 223" descr="http://www.quandpartir.com/meteo/images/notevert.gif">
          <a:hlinkClick xmlns:r="http://schemas.openxmlformats.org/officeDocument/2006/relationships" r:id="rId7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626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26</xdr:row>
      <xdr:rowOff>0</xdr:rowOff>
    </xdr:from>
    <xdr:to>
      <xdr:col>53</xdr:col>
      <xdr:colOff>381000</xdr:colOff>
      <xdr:row>26</xdr:row>
      <xdr:rowOff>285750</xdr:rowOff>
    </xdr:to>
    <xdr:pic>
      <xdr:nvPicPr>
        <xdr:cNvPr id="225" name="Picture 224"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703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27</xdr:row>
      <xdr:rowOff>0</xdr:rowOff>
    </xdr:from>
    <xdr:to>
      <xdr:col>53</xdr:col>
      <xdr:colOff>381000</xdr:colOff>
      <xdr:row>27</xdr:row>
      <xdr:rowOff>285750</xdr:rowOff>
    </xdr:to>
    <xdr:pic>
      <xdr:nvPicPr>
        <xdr:cNvPr id="226" name="Picture 225"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760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28</xdr:row>
      <xdr:rowOff>0</xdr:rowOff>
    </xdr:from>
    <xdr:to>
      <xdr:col>53</xdr:col>
      <xdr:colOff>381000</xdr:colOff>
      <xdr:row>28</xdr:row>
      <xdr:rowOff>285750</xdr:rowOff>
    </xdr:to>
    <xdr:pic>
      <xdr:nvPicPr>
        <xdr:cNvPr id="227" name="Picture 226"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817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29</xdr:row>
      <xdr:rowOff>0</xdr:rowOff>
    </xdr:from>
    <xdr:to>
      <xdr:col>53</xdr:col>
      <xdr:colOff>381000</xdr:colOff>
      <xdr:row>29</xdr:row>
      <xdr:rowOff>285750</xdr:rowOff>
    </xdr:to>
    <xdr:pic>
      <xdr:nvPicPr>
        <xdr:cNvPr id="228" name="Picture 227"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1950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30</xdr:row>
      <xdr:rowOff>0</xdr:rowOff>
    </xdr:from>
    <xdr:to>
      <xdr:col>53</xdr:col>
      <xdr:colOff>381000</xdr:colOff>
      <xdr:row>30</xdr:row>
      <xdr:rowOff>285750</xdr:rowOff>
    </xdr:to>
    <xdr:pic>
      <xdr:nvPicPr>
        <xdr:cNvPr id="229" name="Picture 228"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026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31</xdr:row>
      <xdr:rowOff>0</xdr:rowOff>
    </xdr:from>
    <xdr:to>
      <xdr:col>53</xdr:col>
      <xdr:colOff>381000</xdr:colOff>
      <xdr:row>31</xdr:row>
      <xdr:rowOff>285750</xdr:rowOff>
    </xdr:to>
    <xdr:pic>
      <xdr:nvPicPr>
        <xdr:cNvPr id="230" name="Picture 229"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122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32</xdr:row>
      <xdr:rowOff>0</xdr:rowOff>
    </xdr:from>
    <xdr:to>
      <xdr:col>53</xdr:col>
      <xdr:colOff>381000</xdr:colOff>
      <xdr:row>32</xdr:row>
      <xdr:rowOff>285750</xdr:rowOff>
    </xdr:to>
    <xdr:pic>
      <xdr:nvPicPr>
        <xdr:cNvPr id="231" name="Picture 230"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179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33</xdr:row>
      <xdr:rowOff>0</xdr:rowOff>
    </xdr:from>
    <xdr:to>
      <xdr:col>53</xdr:col>
      <xdr:colOff>381000</xdr:colOff>
      <xdr:row>33</xdr:row>
      <xdr:rowOff>285750</xdr:rowOff>
    </xdr:to>
    <xdr:pic>
      <xdr:nvPicPr>
        <xdr:cNvPr id="232" name="Picture 231"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236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34</xdr:row>
      <xdr:rowOff>0</xdr:rowOff>
    </xdr:from>
    <xdr:to>
      <xdr:col>53</xdr:col>
      <xdr:colOff>381000</xdr:colOff>
      <xdr:row>34</xdr:row>
      <xdr:rowOff>285750</xdr:rowOff>
    </xdr:to>
    <xdr:pic>
      <xdr:nvPicPr>
        <xdr:cNvPr id="233" name="Picture 232"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35</xdr:row>
      <xdr:rowOff>0</xdr:rowOff>
    </xdr:from>
    <xdr:to>
      <xdr:col>53</xdr:col>
      <xdr:colOff>381000</xdr:colOff>
      <xdr:row>35</xdr:row>
      <xdr:rowOff>285750</xdr:rowOff>
    </xdr:to>
    <xdr:pic>
      <xdr:nvPicPr>
        <xdr:cNvPr id="234" name="Picture 233"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388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36</xdr:row>
      <xdr:rowOff>0</xdr:rowOff>
    </xdr:from>
    <xdr:to>
      <xdr:col>53</xdr:col>
      <xdr:colOff>381000</xdr:colOff>
      <xdr:row>36</xdr:row>
      <xdr:rowOff>285750</xdr:rowOff>
    </xdr:to>
    <xdr:pic>
      <xdr:nvPicPr>
        <xdr:cNvPr id="235" name="Picture 234"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465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37</xdr:row>
      <xdr:rowOff>0</xdr:rowOff>
    </xdr:from>
    <xdr:to>
      <xdr:col>53</xdr:col>
      <xdr:colOff>381000</xdr:colOff>
      <xdr:row>37</xdr:row>
      <xdr:rowOff>285750</xdr:rowOff>
    </xdr:to>
    <xdr:pic>
      <xdr:nvPicPr>
        <xdr:cNvPr id="236" name="Picture 235"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541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38</xdr:row>
      <xdr:rowOff>0</xdr:rowOff>
    </xdr:from>
    <xdr:to>
      <xdr:col>53</xdr:col>
      <xdr:colOff>381000</xdr:colOff>
      <xdr:row>38</xdr:row>
      <xdr:rowOff>285750</xdr:rowOff>
    </xdr:to>
    <xdr:pic>
      <xdr:nvPicPr>
        <xdr:cNvPr id="237" name="Picture 236"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636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39</xdr:row>
      <xdr:rowOff>0</xdr:rowOff>
    </xdr:from>
    <xdr:to>
      <xdr:col>53</xdr:col>
      <xdr:colOff>381000</xdr:colOff>
      <xdr:row>39</xdr:row>
      <xdr:rowOff>285750</xdr:rowOff>
    </xdr:to>
    <xdr:pic>
      <xdr:nvPicPr>
        <xdr:cNvPr id="238" name="Picture 237" descr="http://www.quandpartir.com/meteo/images/notevert.gif">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693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40</xdr:row>
      <xdr:rowOff>0</xdr:rowOff>
    </xdr:from>
    <xdr:to>
      <xdr:col>53</xdr:col>
      <xdr:colOff>381000</xdr:colOff>
      <xdr:row>40</xdr:row>
      <xdr:rowOff>285750</xdr:rowOff>
    </xdr:to>
    <xdr:pic>
      <xdr:nvPicPr>
        <xdr:cNvPr id="239" name="Picture 238"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769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41</xdr:row>
      <xdr:rowOff>0</xdr:rowOff>
    </xdr:from>
    <xdr:to>
      <xdr:col>53</xdr:col>
      <xdr:colOff>381000</xdr:colOff>
      <xdr:row>41</xdr:row>
      <xdr:rowOff>285750</xdr:rowOff>
    </xdr:to>
    <xdr:pic>
      <xdr:nvPicPr>
        <xdr:cNvPr id="240" name="Picture 239"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846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42</xdr:row>
      <xdr:rowOff>0</xdr:rowOff>
    </xdr:from>
    <xdr:to>
      <xdr:col>53</xdr:col>
      <xdr:colOff>381000</xdr:colOff>
      <xdr:row>42</xdr:row>
      <xdr:rowOff>285750</xdr:rowOff>
    </xdr:to>
    <xdr:pic>
      <xdr:nvPicPr>
        <xdr:cNvPr id="241" name="Picture 240"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2941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43</xdr:row>
      <xdr:rowOff>0</xdr:rowOff>
    </xdr:from>
    <xdr:to>
      <xdr:col>53</xdr:col>
      <xdr:colOff>381000</xdr:colOff>
      <xdr:row>43</xdr:row>
      <xdr:rowOff>285750</xdr:rowOff>
    </xdr:to>
    <xdr:pic>
      <xdr:nvPicPr>
        <xdr:cNvPr id="242" name="Picture 241"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017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44</xdr:row>
      <xdr:rowOff>0</xdr:rowOff>
    </xdr:from>
    <xdr:to>
      <xdr:col>53</xdr:col>
      <xdr:colOff>381000</xdr:colOff>
      <xdr:row>44</xdr:row>
      <xdr:rowOff>285750</xdr:rowOff>
    </xdr:to>
    <xdr:pic>
      <xdr:nvPicPr>
        <xdr:cNvPr id="243" name="Picture 242"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112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45</xdr:row>
      <xdr:rowOff>0</xdr:rowOff>
    </xdr:from>
    <xdr:to>
      <xdr:col>53</xdr:col>
      <xdr:colOff>381000</xdr:colOff>
      <xdr:row>45</xdr:row>
      <xdr:rowOff>285750</xdr:rowOff>
    </xdr:to>
    <xdr:pic>
      <xdr:nvPicPr>
        <xdr:cNvPr id="244" name="Picture 243"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208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46</xdr:row>
      <xdr:rowOff>0</xdr:rowOff>
    </xdr:from>
    <xdr:to>
      <xdr:col>53</xdr:col>
      <xdr:colOff>381000</xdr:colOff>
      <xdr:row>46</xdr:row>
      <xdr:rowOff>285750</xdr:rowOff>
    </xdr:to>
    <xdr:pic>
      <xdr:nvPicPr>
        <xdr:cNvPr id="245" name="Picture 244"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284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47</xdr:row>
      <xdr:rowOff>0</xdr:rowOff>
    </xdr:from>
    <xdr:to>
      <xdr:col>53</xdr:col>
      <xdr:colOff>381000</xdr:colOff>
      <xdr:row>47</xdr:row>
      <xdr:rowOff>285750</xdr:rowOff>
    </xdr:to>
    <xdr:pic>
      <xdr:nvPicPr>
        <xdr:cNvPr id="246" name="Picture 245"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379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48</xdr:row>
      <xdr:rowOff>0</xdr:rowOff>
    </xdr:from>
    <xdr:to>
      <xdr:col>53</xdr:col>
      <xdr:colOff>381000</xdr:colOff>
      <xdr:row>48</xdr:row>
      <xdr:rowOff>285750</xdr:rowOff>
    </xdr:to>
    <xdr:pic>
      <xdr:nvPicPr>
        <xdr:cNvPr id="247" name="Picture 246"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436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49</xdr:row>
      <xdr:rowOff>0</xdr:rowOff>
    </xdr:from>
    <xdr:to>
      <xdr:col>53</xdr:col>
      <xdr:colOff>381000</xdr:colOff>
      <xdr:row>49</xdr:row>
      <xdr:rowOff>285750</xdr:rowOff>
    </xdr:to>
    <xdr:pic>
      <xdr:nvPicPr>
        <xdr:cNvPr id="248" name="Picture 247"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512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50</xdr:row>
      <xdr:rowOff>0</xdr:rowOff>
    </xdr:from>
    <xdr:to>
      <xdr:col>53</xdr:col>
      <xdr:colOff>381000</xdr:colOff>
      <xdr:row>50</xdr:row>
      <xdr:rowOff>285750</xdr:rowOff>
    </xdr:to>
    <xdr:pic>
      <xdr:nvPicPr>
        <xdr:cNvPr id="249" name="Picture 248" descr="http://www.quandpartir.com/meteo/images/notevert.gif">
          <a:hlinkClick xmlns:r="http://schemas.openxmlformats.org/officeDocument/2006/relationships" r:id="rId5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589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51</xdr:row>
      <xdr:rowOff>0</xdr:rowOff>
    </xdr:from>
    <xdr:to>
      <xdr:col>53</xdr:col>
      <xdr:colOff>381000</xdr:colOff>
      <xdr:row>51</xdr:row>
      <xdr:rowOff>285750</xdr:rowOff>
    </xdr:to>
    <xdr:pic>
      <xdr:nvPicPr>
        <xdr:cNvPr id="250" name="Picture 249"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94275" y="3665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xdr:row>
      <xdr:rowOff>0</xdr:rowOff>
    </xdr:from>
    <xdr:to>
      <xdr:col>64</xdr:col>
      <xdr:colOff>381000</xdr:colOff>
      <xdr:row>2</xdr:row>
      <xdr:rowOff>285750</xdr:rowOff>
    </xdr:to>
    <xdr:pic>
      <xdr:nvPicPr>
        <xdr:cNvPr id="251" name="Picture 250"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xdr:row>
      <xdr:rowOff>0</xdr:rowOff>
    </xdr:from>
    <xdr:to>
      <xdr:col>64</xdr:col>
      <xdr:colOff>381000</xdr:colOff>
      <xdr:row>3</xdr:row>
      <xdr:rowOff>285750</xdr:rowOff>
    </xdr:to>
    <xdr:pic>
      <xdr:nvPicPr>
        <xdr:cNvPr id="252" name="Picture 251"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xdr:row>
      <xdr:rowOff>0</xdr:rowOff>
    </xdr:from>
    <xdr:to>
      <xdr:col>64</xdr:col>
      <xdr:colOff>381000</xdr:colOff>
      <xdr:row>4</xdr:row>
      <xdr:rowOff>285750</xdr:rowOff>
    </xdr:to>
    <xdr:pic>
      <xdr:nvPicPr>
        <xdr:cNvPr id="253" name="Picture 252"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5</xdr:row>
      <xdr:rowOff>0</xdr:rowOff>
    </xdr:from>
    <xdr:to>
      <xdr:col>64</xdr:col>
      <xdr:colOff>381000</xdr:colOff>
      <xdr:row>5</xdr:row>
      <xdr:rowOff>285750</xdr:rowOff>
    </xdr:to>
    <xdr:pic>
      <xdr:nvPicPr>
        <xdr:cNvPr id="254" name="Picture 253"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6</xdr:row>
      <xdr:rowOff>0</xdr:rowOff>
    </xdr:from>
    <xdr:to>
      <xdr:col>64</xdr:col>
      <xdr:colOff>381000</xdr:colOff>
      <xdr:row>6</xdr:row>
      <xdr:rowOff>285750</xdr:rowOff>
    </xdr:to>
    <xdr:pic>
      <xdr:nvPicPr>
        <xdr:cNvPr id="255" name="Picture 254" descr="http://www.quandpartir.com/meteo/images/notevert.gif">
          <a:hlinkClick xmlns:r="http://schemas.openxmlformats.org/officeDocument/2006/relationships" r:id="rId6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88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7</xdr:row>
      <xdr:rowOff>0</xdr:rowOff>
    </xdr:from>
    <xdr:to>
      <xdr:col>64</xdr:col>
      <xdr:colOff>381000</xdr:colOff>
      <xdr:row>7</xdr:row>
      <xdr:rowOff>285750</xdr:rowOff>
    </xdr:to>
    <xdr:pic>
      <xdr:nvPicPr>
        <xdr:cNvPr id="256" name="Picture 255" descr="http://www.quandpartir.com/meteo/images/notevert.gif">
          <a:hlinkClick xmlns:r="http://schemas.openxmlformats.org/officeDocument/2006/relationships" r:id="rId6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445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8</xdr:row>
      <xdr:rowOff>0</xdr:rowOff>
    </xdr:from>
    <xdr:to>
      <xdr:col>64</xdr:col>
      <xdr:colOff>381000</xdr:colOff>
      <xdr:row>8</xdr:row>
      <xdr:rowOff>285750</xdr:rowOff>
    </xdr:to>
    <xdr:pic>
      <xdr:nvPicPr>
        <xdr:cNvPr id="257" name="Picture 256"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521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9</xdr:row>
      <xdr:rowOff>0</xdr:rowOff>
    </xdr:from>
    <xdr:to>
      <xdr:col>64</xdr:col>
      <xdr:colOff>381000</xdr:colOff>
      <xdr:row>9</xdr:row>
      <xdr:rowOff>285750</xdr:rowOff>
    </xdr:to>
    <xdr:pic>
      <xdr:nvPicPr>
        <xdr:cNvPr id="258" name="Picture 257"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560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10</xdr:row>
      <xdr:rowOff>0</xdr:rowOff>
    </xdr:from>
    <xdr:to>
      <xdr:col>64</xdr:col>
      <xdr:colOff>381000</xdr:colOff>
      <xdr:row>10</xdr:row>
      <xdr:rowOff>285750</xdr:rowOff>
    </xdr:to>
    <xdr:pic>
      <xdr:nvPicPr>
        <xdr:cNvPr id="259" name="Picture 258"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617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11</xdr:row>
      <xdr:rowOff>0</xdr:rowOff>
    </xdr:from>
    <xdr:to>
      <xdr:col>64</xdr:col>
      <xdr:colOff>381000</xdr:colOff>
      <xdr:row>11</xdr:row>
      <xdr:rowOff>285750</xdr:rowOff>
    </xdr:to>
    <xdr:pic>
      <xdr:nvPicPr>
        <xdr:cNvPr id="260" name="Picture 259" descr="http://www.quandpartir.com/meteo/images/notevert.gif">
          <a:hlinkClick xmlns:r="http://schemas.openxmlformats.org/officeDocument/2006/relationships" r:id="rId7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674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12</xdr:row>
      <xdr:rowOff>0</xdr:rowOff>
    </xdr:from>
    <xdr:to>
      <xdr:col>64</xdr:col>
      <xdr:colOff>381000</xdr:colOff>
      <xdr:row>12</xdr:row>
      <xdr:rowOff>285750</xdr:rowOff>
    </xdr:to>
    <xdr:pic>
      <xdr:nvPicPr>
        <xdr:cNvPr id="261" name="Picture 260"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13</xdr:row>
      <xdr:rowOff>0</xdr:rowOff>
    </xdr:from>
    <xdr:to>
      <xdr:col>64</xdr:col>
      <xdr:colOff>381000</xdr:colOff>
      <xdr:row>13</xdr:row>
      <xdr:rowOff>285750</xdr:rowOff>
    </xdr:to>
    <xdr:pic>
      <xdr:nvPicPr>
        <xdr:cNvPr id="262" name="Picture 261"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807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14</xdr:row>
      <xdr:rowOff>0</xdr:rowOff>
    </xdr:from>
    <xdr:to>
      <xdr:col>64</xdr:col>
      <xdr:colOff>381000</xdr:colOff>
      <xdr:row>14</xdr:row>
      <xdr:rowOff>285750</xdr:rowOff>
    </xdr:to>
    <xdr:pic>
      <xdr:nvPicPr>
        <xdr:cNvPr id="263" name="Picture 262"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864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15</xdr:row>
      <xdr:rowOff>0</xdr:rowOff>
    </xdr:from>
    <xdr:to>
      <xdr:col>64</xdr:col>
      <xdr:colOff>381000</xdr:colOff>
      <xdr:row>15</xdr:row>
      <xdr:rowOff>285750</xdr:rowOff>
    </xdr:to>
    <xdr:pic>
      <xdr:nvPicPr>
        <xdr:cNvPr id="264" name="Picture 263"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941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16</xdr:row>
      <xdr:rowOff>0</xdr:rowOff>
    </xdr:from>
    <xdr:to>
      <xdr:col>64</xdr:col>
      <xdr:colOff>381000</xdr:colOff>
      <xdr:row>16</xdr:row>
      <xdr:rowOff>285750</xdr:rowOff>
    </xdr:to>
    <xdr:pic>
      <xdr:nvPicPr>
        <xdr:cNvPr id="265" name="Picture 264"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017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17</xdr:row>
      <xdr:rowOff>0</xdr:rowOff>
    </xdr:from>
    <xdr:to>
      <xdr:col>64</xdr:col>
      <xdr:colOff>381000</xdr:colOff>
      <xdr:row>17</xdr:row>
      <xdr:rowOff>285750</xdr:rowOff>
    </xdr:to>
    <xdr:pic>
      <xdr:nvPicPr>
        <xdr:cNvPr id="266" name="Picture 265"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074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18</xdr:row>
      <xdr:rowOff>0</xdr:rowOff>
    </xdr:from>
    <xdr:to>
      <xdr:col>64</xdr:col>
      <xdr:colOff>381000</xdr:colOff>
      <xdr:row>18</xdr:row>
      <xdr:rowOff>285750</xdr:rowOff>
    </xdr:to>
    <xdr:pic>
      <xdr:nvPicPr>
        <xdr:cNvPr id="267" name="Picture 266"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150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19</xdr:row>
      <xdr:rowOff>0</xdr:rowOff>
    </xdr:from>
    <xdr:to>
      <xdr:col>64</xdr:col>
      <xdr:colOff>381000</xdr:colOff>
      <xdr:row>19</xdr:row>
      <xdr:rowOff>285750</xdr:rowOff>
    </xdr:to>
    <xdr:pic>
      <xdr:nvPicPr>
        <xdr:cNvPr id="268" name="Picture 267"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207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20</xdr:row>
      <xdr:rowOff>0</xdr:rowOff>
    </xdr:from>
    <xdr:to>
      <xdr:col>64</xdr:col>
      <xdr:colOff>381000</xdr:colOff>
      <xdr:row>20</xdr:row>
      <xdr:rowOff>285750</xdr:rowOff>
    </xdr:to>
    <xdr:pic>
      <xdr:nvPicPr>
        <xdr:cNvPr id="269" name="Picture 268"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303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21</xdr:row>
      <xdr:rowOff>0</xdr:rowOff>
    </xdr:from>
    <xdr:to>
      <xdr:col>64</xdr:col>
      <xdr:colOff>381000</xdr:colOff>
      <xdr:row>21</xdr:row>
      <xdr:rowOff>285750</xdr:rowOff>
    </xdr:to>
    <xdr:pic>
      <xdr:nvPicPr>
        <xdr:cNvPr id="270" name="Picture 269"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360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22</xdr:row>
      <xdr:rowOff>0</xdr:rowOff>
    </xdr:from>
    <xdr:to>
      <xdr:col>64</xdr:col>
      <xdr:colOff>381000</xdr:colOff>
      <xdr:row>22</xdr:row>
      <xdr:rowOff>285750</xdr:rowOff>
    </xdr:to>
    <xdr:pic>
      <xdr:nvPicPr>
        <xdr:cNvPr id="271" name="Picture 270"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455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23</xdr:row>
      <xdr:rowOff>0</xdr:rowOff>
    </xdr:from>
    <xdr:to>
      <xdr:col>64</xdr:col>
      <xdr:colOff>381000</xdr:colOff>
      <xdr:row>23</xdr:row>
      <xdr:rowOff>285750</xdr:rowOff>
    </xdr:to>
    <xdr:pic>
      <xdr:nvPicPr>
        <xdr:cNvPr id="272" name="Picture 271"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512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24</xdr:row>
      <xdr:rowOff>0</xdr:rowOff>
    </xdr:from>
    <xdr:to>
      <xdr:col>64</xdr:col>
      <xdr:colOff>381000</xdr:colOff>
      <xdr:row>24</xdr:row>
      <xdr:rowOff>285750</xdr:rowOff>
    </xdr:to>
    <xdr:pic>
      <xdr:nvPicPr>
        <xdr:cNvPr id="273" name="Picture 272"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607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25</xdr:row>
      <xdr:rowOff>0</xdr:rowOff>
    </xdr:from>
    <xdr:to>
      <xdr:col>64</xdr:col>
      <xdr:colOff>381000</xdr:colOff>
      <xdr:row>25</xdr:row>
      <xdr:rowOff>285750</xdr:rowOff>
    </xdr:to>
    <xdr:pic>
      <xdr:nvPicPr>
        <xdr:cNvPr id="274" name="Picture 273"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26</xdr:row>
      <xdr:rowOff>0</xdr:rowOff>
    </xdr:from>
    <xdr:to>
      <xdr:col>64</xdr:col>
      <xdr:colOff>381000</xdr:colOff>
      <xdr:row>26</xdr:row>
      <xdr:rowOff>285750</xdr:rowOff>
    </xdr:to>
    <xdr:pic>
      <xdr:nvPicPr>
        <xdr:cNvPr id="275" name="Picture 274"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741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27</xdr:row>
      <xdr:rowOff>0</xdr:rowOff>
    </xdr:from>
    <xdr:to>
      <xdr:col>64</xdr:col>
      <xdr:colOff>381000</xdr:colOff>
      <xdr:row>27</xdr:row>
      <xdr:rowOff>285750</xdr:rowOff>
    </xdr:to>
    <xdr:pic>
      <xdr:nvPicPr>
        <xdr:cNvPr id="276" name="Picture 275"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798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28</xdr:row>
      <xdr:rowOff>0</xdr:rowOff>
    </xdr:from>
    <xdr:to>
      <xdr:col>64</xdr:col>
      <xdr:colOff>381000</xdr:colOff>
      <xdr:row>28</xdr:row>
      <xdr:rowOff>285750</xdr:rowOff>
    </xdr:to>
    <xdr:pic>
      <xdr:nvPicPr>
        <xdr:cNvPr id="277" name="Picture 276" descr="http://www.quandpartir.com/meteo/images/notevert.gif">
          <a:hlinkClick xmlns:r="http://schemas.openxmlformats.org/officeDocument/2006/relationships" r:id="rId7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855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29</xdr:row>
      <xdr:rowOff>0</xdr:rowOff>
    </xdr:from>
    <xdr:to>
      <xdr:col>64</xdr:col>
      <xdr:colOff>381000</xdr:colOff>
      <xdr:row>29</xdr:row>
      <xdr:rowOff>285750</xdr:rowOff>
    </xdr:to>
    <xdr:pic>
      <xdr:nvPicPr>
        <xdr:cNvPr id="278" name="Picture 277" descr="http://www.quandpartir.com/meteo/images/notevert.gif">
          <a:hlinkClick xmlns:r="http://schemas.openxmlformats.org/officeDocument/2006/relationships" r:id="rId7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1988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30</xdr:row>
      <xdr:rowOff>0</xdr:rowOff>
    </xdr:from>
    <xdr:to>
      <xdr:col>64</xdr:col>
      <xdr:colOff>381000</xdr:colOff>
      <xdr:row>30</xdr:row>
      <xdr:rowOff>285750</xdr:rowOff>
    </xdr:to>
    <xdr:pic>
      <xdr:nvPicPr>
        <xdr:cNvPr id="279" name="Picture 278"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31</xdr:row>
      <xdr:rowOff>0</xdr:rowOff>
    </xdr:from>
    <xdr:to>
      <xdr:col>64</xdr:col>
      <xdr:colOff>381000</xdr:colOff>
      <xdr:row>31</xdr:row>
      <xdr:rowOff>285750</xdr:rowOff>
    </xdr:to>
    <xdr:pic>
      <xdr:nvPicPr>
        <xdr:cNvPr id="280" name="Picture 279"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160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32</xdr:row>
      <xdr:rowOff>0</xdr:rowOff>
    </xdr:from>
    <xdr:to>
      <xdr:col>64</xdr:col>
      <xdr:colOff>381000</xdr:colOff>
      <xdr:row>32</xdr:row>
      <xdr:rowOff>285750</xdr:rowOff>
    </xdr:to>
    <xdr:pic>
      <xdr:nvPicPr>
        <xdr:cNvPr id="281" name="Picture 280"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217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33</xdr:row>
      <xdr:rowOff>0</xdr:rowOff>
    </xdr:from>
    <xdr:to>
      <xdr:col>64</xdr:col>
      <xdr:colOff>381000</xdr:colOff>
      <xdr:row>33</xdr:row>
      <xdr:rowOff>285750</xdr:rowOff>
    </xdr:to>
    <xdr:pic>
      <xdr:nvPicPr>
        <xdr:cNvPr id="282" name="Picture 281"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274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34</xdr:row>
      <xdr:rowOff>0</xdr:rowOff>
    </xdr:from>
    <xdr:to>
      <xdr:col>64</xdr:col>
      <xdr:colOff>381000</xdr:colOff>
      <xdr:row>34</xdr:row>
      <xdr:rowOff>285750</xdr:rowOff>
    </xdr:to>
    <xdr:pic>
      <xdr:nvPicPr>
        <xdr:cNvPr id="283" name="Picture 282"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369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35</xdr:row>
      <xdr:rowOff>0</xdr:rowOff>
    </xdr:from>
    <xdr:to>
      <xdr:col>64</xdr:col>
      <xdr:colOff>381000</xdr:colOff>
      <xdr:row>35</xdr:row>
      <xdr:rowOff>285750</xdr:rowOff>
    </xdr:to>
    <xdr:pic>
      <xdr:nvPicPr>
        <xdr:cNvPr id="284" name="Picture 283"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426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36</xdr:row>
      <xdr:rowOff>0</xdr:rowOff>
    </xdr:from>
    <xdr:to>
      <xdr:col>64</xdr:col>
      <xdr:colOff>381000</xdr:colOff>
      <xdr:row>36</xdr:row>
      <xdr:rowOff>285750</xdr:rowOff>
    </xdr:to>
    <xdr:pic>
      <xdr:nvPicPr>
        <xdr:cNvPr id="285" name="Picture 284"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503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37</xdr:row>
      <xdr:rowOff>0</xdr:rowOff>
    </xdr:from>
    <xdr:to>
      <xdr:col>64</xdr:col>
      <xdr:colOff>381000</xdr:colOff>
      <xdr:row>37</xdr:row>
      <xdr:rowOff>285750</xdr:rowOff>
    </xdr:to>
    <xdr:pic>
      <xdr:nvPicPr>
        <xdr:cNvPr id="286" name="Picture 285"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579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38</xdr:row>
      <xdr:rowOff>0</xdr:rowOff>
    </xdr:from>
    <xdr:to>
      <xdr:col>64</xdr:col>
      <xdr:colOff>381000</xdr:colOff>
      <xdr:row>38</xdr:row>
      <xdr:rowOff>285750</xdr:rowOff>
    </xdr:to>
    <xdr:pic>
      <xdr:nvPicPr>
        <xdr:cNvPr id="287" name="Picture 286" descr="http://www.quandpartir.com/meteo/images/notevert.gif">
          <a:hlinkClick xmlns:r="http://schemas.openxmlformats.org/officeDocument/2006/relationships" r:id="rId6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674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39</xdr:row>
      <xdr:rowOff>0</xdr:rowOff>
    </xdr:from>
    <xdr:to>
      <xdr:col>64</xdr:col>
      <xdr:colOff>381000</xdr:colOff>
      <xdr:row>39</xdr:row>
      <xdr:rowOff>285750</xdr:rowOff>
    </xdr:to>
    <xdr:pic>
      <xdr:nvPicPr>
        <xdr:cNvPr id="288" name="Picture 287"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731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40</xdr:row>
      <xdr:rowOff>0</xdr:rowOff>
    </xdr:from>
    <xdr:to>
      <xdr:col>64</xdr:col>
      <xdr:colOff>381000</xdr:colOff>
      <xdr:row>40</xdr:row>
      <xdr:rowOff>285750</xdr:rowOff>
    </xdr:to>
    <xdr:pic>
      <xdr:nvPicPr>
        <xdr:cNvPr id="289" name="Picture 288"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807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41</xdr:row>
      <xdr:rowOff>0</xdr:rowOff>
    </xdr:from>
    <xdr:to>
      <xdr:col>64</xdr:col>
      <xdr:colOff>381000</xdr:colOff>
      <xdr:row>41</xdr:row>
      <xdr:rowOff>285750</xdr:rowOff>
    </xdr:to>
    <xdr:pic>
      <xdr:nvPicPr>
        <xdr:cNvPr id="290" name="Picture 289"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884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42</xdr:row>
      <xdr:rowOff>0</xdr:rowOff>
    </xdr:from>
    <xdr:to>
      <xdr:col>64</xdr:col>
      <xdr:colOff>381000</xdr:colOff>
      <xdr:row>42</xdr:row>
      <xdr:rowOff>285750</xdr:rowOff>
    </xdr:to>
    <xdr:pic>
      <xdr:nvPicPr>
        <xdr:cNvPr id="291" name="Picture 290"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2979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43</xdr:row>
      <xdr:rowOff>0</xdr:rowOff>
    </xdr:from>
    <xdr:to>
      <xdr:col>64</xdr:col>
      <xdr:colOff>381000</xdr:colOff>
      <xdr:row>43</xdr:row>
      <xdr:rowOff>285750</xdr:rowOff>
    </xdr:to>
    <xdr:pic>
      <xdr:nvPicPr>
        <xdr:cNvPr id="292" name="Picture 291"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055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44</xdr:row>
      <xdr:rowOff>0</xdr:rowOff>
    </xdr:from>
    <xdr:to>
      <xdr:col>64</xdr:col>
      <xdr:colOff>381000</xdr:colOff>
      <xdr:row>44</xdr:row>
      <xdr:rowOff>285750</xdr:rowOff>
    </xdr:to>
    <xdr:pic>
      <xdr:nvPicPr>
        <xdr:cNvPr id="293" name="Picture 292" descr="http://www.quandpartir.com/meteo/images/notevert.gif">
          <a:hlinkClick xmlns:r="http://schemas.openxmlformats.org/officeDocument/2006/relationships" r:id="rId7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150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45</xdr:row>
      <xdr:rowOff>0</xdr:rowOff>
    </xdr:from>
    <xdr:to>
      <xdr:col>64</xdr:col>
      <xdr:colOff>381000</xdr:colOff>
      <xdr:row>45</xdr:row>
      <xdr:rowOff>285750</xdr:rowOff>
    </xdr:to>
    <xdr:pic>
      <xdr:nvPicPr>
        <xdr:cNvPr id="294" name="Picture 293" descr="http://www.quandpartir.com/meteo/images/notevert.gif">
          <a:hlinkClick xmlns:r="http://schemas.openxmlformats.org/officeDocument/2006/relationships" r:id="rId7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246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46</xdr:row>
      <xdr:rowOff>0</xdr:rowOff>
    </xdr:from>
    <xdr:to>
      <xdr:col>64</xdr:col>
      <xdr:colOff>381000</xdr:colOff>
      <xdr:row>46</xdr:row>
      <xdr:rowOff>285750</xdr:rowOff>
    </xdr:to>
    <xdr:pic>
      <xdr:nvPicPr>
        <xdr:cNvPr id="295" name="Picture 294"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322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47</xdr:row>
      <xdr:rowOff>0</xdr:rowOff>
    </xdr:from>
    <xdr:to>
      <xdr:col>64</xdr:col>
      <xdr:colOff>381000</xdr:colOff>
      <xdr:row>47</xdr:row>
      <xdr:rowOff>285750</xdr:rowOff>
    </xdr:to>
    <xdr:pic>
      <xdr:nvPicPr>
        <xdr:cNvPr id="296" name="Picture 295" descr="http://www.quandpartir.com/meteo/images/notevert.gif">
          <a:hlinkClick xmlns:r="http://schemas.openxmlformats.org/officeDocument/2006/relationships" r:id="rId7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417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48</xdr:row>
      <xdr:rowOff>0</xdr:rowOff>
    </xdr:from>
    <xdr:to>
      <xdr:col>64</xdr:col>
      <xdr:colOff>381000</xdr:colOff>
      <xdr:row>48</xdr:row>
      <xdr:rowOff>285750</xdr:rowOff>
    </xdr:to>
    <xdr:pic>
      <xdr:nvPicPr>
        <xdr:cNvPr id="297" name="Picture 296"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474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49</xdr:row>
      <xdr:rowOff>0</xdr:rowOff>
    </xdr:from>
    <xdr:to>
      <xdr:col>64</xdr:col>
      <xdr:colOff>381000</xdr:colOff>
      <xdr:row>49</xdr:row>
      <xdr:rowOff>285750</xdr:rowOff>
    </xdr:to>
    <xdr:pic>
      <xdr:nvPicPr>
        <xdr:cNvPr id="298" name="Picture 297"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550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50</xdr:row>
      <xdr:rowOff>0</xdr:rowOff>
    </xdr:from>
    <xdr:to>
      <xdr:col>64</xdr:col>
      <xdr:colOff>381000</xdr:colOff>
      <xdr:row>50</xdr:row>
      <xdr:rowOff>285750</xdr:rowOff>
    </xdr:to>
    <xdr:pic>
      <xdr:nvPicPr>
        <xdr:cNvPr id="299" name="Picture 298"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646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0</xdr:colOff>
      <xdr:row>51</xdr:row>
      <xdr:rowOff>0</xdr:rowOff>
    </xdr:from>
    <xdr:to>
      <xdr:col>64</xdr:col>
      <xdr:colOff>381000</xdr:colOff>
      <xdr:row>51</xdr:row>
      <xdr:rowOff>285750</xdr:rowOff>
    </xdr:to>
    <xdr:pic>
      <xdr:nvPicPr>
        <xdr:cNvPr id="300" name="Picture 299"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0275" y="3722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xdr:row>
      <xdr:rowOff>0</xdr:rowOff>
    </xdr:from>
    <xdr:to>
      <xdr:col>75</xdr:col>
      <xdr:colOff>381000</xdr:colOff>
      <xdr:row>2</xdr:row>
      <xdr:rowOff>285750</xdr:rowOff>
    </xdr:to>
    <xdr:pic>
      <xdr:nvPicPr>
        <xdr:cNvPr id="301" name="Picture 300"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xdr:row>
      <xdr:rowOff>0</xdr:rowOff>
    </xdr:from>
    <xdr:to>
      <xdr:col>75</xdr:col>
      <xdr:colOff>381000</xdr:colOff>
      <xdr:row>3</xdr:row>
      <xdr:rowOff>285750</xdr:rowOff>
    </xdr:to>
    <xdr:pic>
      <xdr:nvPicPr>
        <xdr:cNvPr id="302" name="Picture 301"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xdr:row>
      <xdr:rowOff>0</xdr:rowOff>
    </xdr:from>
    <xdr:to>
      <xdr:col>75</xdr:col>
      <xdr:colOff>381000</xdr:colOff>
      <xdr:row>4</xdr:row>
      <xdr:rowOff>285750</xdr:rowOff>
    </xdr:to>
    <xdr:pic>
      <xdr:nvPicPr>
        <xdr:cNvPr id="303" name="Picture 302"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5</xdr:row>
      <xdr:rowOff>0</xdr:rowOff>
    </xdr:from>
    <xdr:to>
      <xdr:col>75</xdr:col>
      <xdr:colOff>381000</xdr:colOff>
      <xdr:row>5</xdr:row>
      <xdr:rowOff>285750</xdr:rowOff>
    </xdr:to>
    <xdr:pic>
      <xdr:nvPicPr>
        <xdr:cNvPr id="304" name="Picture 303" descr="http://www.quandpartir.com/meteo/images/notevert.gif">
          <a:hlinkClick xmlns:r="http://schemas.openxmlformats.org/officeDocument/2006/relationships" r:id="rId6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6</xdr:row>
      <xdr:rowOff>0</xdr:rowOff>
    </xdr:from>
    <xdr:to>
      <xdr:col>75</xdr:col>
      <xdr:colOff>381000</xdr:colOff>
      <xdr:row>6</xdr:row>
      <xdr:rowOff>285750</xdr:rowOff>
    </xdr:to>
    <xdr:pic>
      <xdr:nvPicPr>
        <xdr:cNvPr id="305" name="Picture 304"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7</xdr:row>
      <xdr:rowOff>0</xdr:rowOff>
    </xdr:from>
    <xdr:to>
      <xdr:col>75</xdr:col>
      <xdr:colOff>381000</xdr:colOff>
      <xdr:row>7</xdr:row>
      <xdr:rowOff>285750</xdr:rowOff>
    </xdr:to>
    <xdr:pic>
      <xdr:nvPicPr>
        <xdr:cNvPr id="306" name="Picture 305"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464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8</xdr:row>
      <xdr:rowOff>0</xdr:rowOff>
    </xdr:from>
    <xdr:to>
      <xdr:col>75</xdr:col>
      <xdr:colOff>381000</xdr:colOff>
      <xdr:row>8</xdr:row>
      <xdr:rowOff>285750</xdr:rowOff>
    </xdr:to>
    <xdr:pic>
      <xdr:nvPicPr>
        <xdr:cNvPr id="307" name="Picture 306"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9</xdr:row>
      <xdr:rowOff>0</xdr:rowOff>
    </xdr:from>
    <xdr:to>
      <xdr:col>75</xdr:col>
      <xdr:colOff>381000</xdr:colOff>
      <xdr:row>9</xdr:row>
      <xdr:rowOff>285750</xdr:rowOff>
    </xdr:to>
    <xdr:pic>
      <xdr:nvPicPr>
        <xdr:cNvPr id="308" name="Picture 307"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579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10</xdr:row>
      <xdr:rowOff>0</xdr:rowOff>
    </xdr:from>
    <xdr:to>
      <xdr:col>75</xdr:col>
      <xdr:colOff>381000</xdr:colOff>
      <xdr:row>10</xdr:row>
      <xdr:rowOff>285750</xdr:rowOff>
    </xdr:to>
    <xdr:pic>
      <xdr:nvPicPr>
        <xdr:cNvPr id="309" name="Picture 308"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674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11</xdr:row>
      <xdr:rowOff>0</xdr:rowOff>
    </xdr:from>
    <xdr:to>
      <xdr:col>75</xdr:col>
      <xdr:colOff>381000</xdr:colOff>
      <xdr:row>11</xdr:row>
      <xdr:rowOff>285750</xdr:rowOff>
    </xdr:to>
    <xdr:pic>
      <xdr:nvPicPr>
        <xdr:cNvPr id="310" name="Picture 309"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12</xdr:row>
      <xdr:rowOff>0</xdr:rowOff>
    </xdr:from>
    <xdr:to>
      <xdr:col>75</xdr:col>
      <xdr:colOff>381000</xdr:colOff>
      <xdr:row>12</xdr:row>
      <xdr:rowOff>285750</xdr:rowOff>
    </xdr:to>
    <xdr:pic>
      <xdr:nvPicPr>
        <xdr:cNvPr id="311" name="Picture 310" descr="http://www.quandpartir.com/meteo/images/notevert.gif">
          <a:hlinkClick xmlns:r="http://schemas.openxmlformats.org/officeDocument/2006/relationships" r:id="rId7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13</xdr:row>
      <xdr:rowOff>0</xdr:rowOff>
    </xdr:from>
    <xdr:to>
      <xdr:col>75</xdr:col>
      <xdr:colOff>381000</xdr:colOff>
      <xdr:row>13</xdr:row>
      <xdr:rowOff>285750</xdr:rowOff>
    </xdr:to>
    <xdr:pic>
      <xdr:nvPicPr>
        <xdr:cNvPr id="312" name="Picture 311"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864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14</xdr:row>
      <xdr:rowOff>0</xdr:rowOff>
    </xdr:from>
    <xdr:to>
      <xdr:col>75</xdr:col>
      <xdr:colOff>381000</xdr:colOff>
      <xdr:row>14</xdr:row>
      <xdr:rowOff>285750</xdr:rowOff>
    </xdr:to>
    <xdr:pic>
      <xdr:nvPicPr>
        <xdr:cNvPr id="313" name="Picture 312"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922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15</xdr:row>
      <xdr:rowOff>0</xdr:rowOff>
    </xdr:from>
    <xdr:to>
      <xdr:col>75</xdr:col>
      <xdr:colOff>381000</xdr:colOff>
      <xdr:row>15</xdr:row>
      <xdr:rowOff>285750</xdr:rowOff>
    </xdr:to>
    <xdr:pic>
      <xdr:nvPicPr>
        <xdr:cNvPr id="314" name="Picture 313"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998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16</xdr:row>
      <xdr:rowOff>0</xdr:rowOff>
    </xdr:from>
    <xdr:to>
      <xdr:col>75</xdr:col>
      <xdr:colOff>381000</xdr:colOff>
      <xdr:row>16</xdr:row>
      <xdr:rowOff>285750</xdr:rowOff>
    </xdr:to>
    <xdr:pic>
      <xdr:nvPicPr>
        <xdr:cNvPr id="315" name="Picture 314"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074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17</xdr:row>
      <xdr:rowOff>0</xdr:rowOff>
    </xdr:from>
    <xdr:to>
      <xdr:col>75</xdr:col>
      <xdr:colOff>381000</xdr:colOff>
      <xdr:row>17</xdr:row>
      <xdr:rowOff>285750</xdr:rowOff>
    </xdr:to>
    <xdr:pic>
      <xdr:nvPicPr>
        <xdr:cNvPr id="316" name="Picture 315"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131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18</xdr:row>
      <xdr:rowOff>0</xdr:rowOff>
    </xdr:from>
    <xdr:to>
      <xdr:col>75</xdr:col>
      <xdr:colOff>381000</xdr:colOff>
      <xdr:row>18</xdr:row>
      <xdr:rowOff>285750</xdr:rowOff>
    </xdr:to>
    <xdr:pic>
      <xdr:nvPicPr>
        <xdr:cNvPr id="317" name="Picture 316"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207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19</xdr:row>
      <xdr:rowOff>0</xdr:rowOff>
    </xdr:from>
    <xdr:to>
      <xdr:col>75</xdr:col>
      <xdr:colOff>381000</xdr:colOff>
      <xdr:row>19</xdr:row>
      <xdr:rowOff>285750</xdr:rowOff>
    </xdr:to>
    <xdr:pic>
      <xdr:nvPicPr>
        <xdr:cNvPr id="318" name="Picture 317"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264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20</xdr:row>
      <xdr:rowOff>0</xdr:rowOff>
    </xdr:from>
    <xdr:to>
      <xdr:col>75</xdr:col>
      <xdr:colOff>381000</xdr:colOff>
      <xdr:row>20</xdr:row>
      <xdr:rowOff>285750</xdr:rowOff>
    </xdr:to>
    <xdr:pic>
      <xdr:nvPicPr>
        <xdr:cNvPr id="319" name="Picture 318"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360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21</xdr:row>
      <xdr:rowOff>0</xdr:rowOff>
    </xdr:from>
    <xdr:to>
      <xdr:col>75</xdr:col>
      <xdr:colOff>381000</xdr:colOff>
      <xdr:row>21</xdr:row>
      <xdr:rowOff>285750</xdr:rowOff>
    </xdr:to>
    <xdr:pic>
      <xdr:nvPicPr>
        <xdr:cNvPr id="320" name="Picture 319"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417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22</xdr:row>
      <xdr:rowOff>0</xdr:rowOff>
    </xdr:from>
    <xdr:to>
      <xdr:col>75</xdr:col>
      <xdr:colOff>381000</xdr:colOff>
      <xdr:row>22</xdr:row>
      <xdr:rowOff>285750</xdr:rowOff>
    </xdr:to>
    <xdr:pic>
      <xdr:nvPicPr>
        <xdr:cNvPr id="321" name="Picture 320"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512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23</xdr:row>
      <xdr:rowOff>0</xdr:rowOff>
    </xdr:from>
    <xdr:to>
      <xdr:col>75</xdr:col>
      <xdr:colOff>381000</xdr:colOff>
      <xdr:row>23</xdr:row>
      <xdr:rowOff>285750</xdr:rowOff>
    </xdr:to>
    <xdr:pic>
      <xdr:nvPicPr>
        <xdr:cNvPr id="322" name="Picture 321"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569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24</xdr:row>
      <xdr:rowOff>0</xdr:rowOff>
    </xdr:from>
    <xdr:to>
      <xdr:col>75</xdr:col>
      <xdr:colOff>381000</xdr:colOff>
      <xdr:row>24</xdr:row>
      <xdr:rowOff>285750</xdr:rowOff>
    </xdr:to>
    <xdr:pic>
      <xdr:nvPicPr>
        <xdr:cNvPr id="323" name="Picture 322"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25</xdr:row>
      <xdr:rowOff>0</xdr:rowOff>
    </xdr:from>
    <xdr:to>
      <xdr:col>75</xdr:col>
      <xdr:colOff>381000</xdr:colOff>
      <xdr:row>25</xdr:row>
      <xdr:rowOff>285750</xdr:rowOff>
    </xdr:to>
    <xdr:pic>
      <xdr:nvPicPr>
        <xdr:cNvPr id="324" name="Picture 323"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722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26</xdr:row>
      <xdr:rowOff>0</xdr:rowOff>
    </xdr:from>
    <xdr:to>
      <xdr:col>75</xdr:col>
      <xdr:colOff>381000</xdr:colOff>
      <xdr:row>26</xdr:row>
      <xdr:rowOff>285750</xdr:rowOff>
    </xdr:to>
    <xdr:pic>
      <xdr:nvPicPr>
        <xdr:cNvPr id="325" name="Picture 324"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798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27</xdr:row>
      <xdr:rowOff>0</xdr:rowOff>
    </xdr:from>
    <xdr:to>
      <xdr:col>75</xdr:col>
      <xdr:colOff>381000</xdr:colOff>
      <xdr:row>27</xdr:row>
      <xdr:rowOff>285750</xdr:rowOff>
    </xdr:to>
    <xdr:pic>
      <xdr:nvPicPr>
        <xdr:cNvPr id="326" name="Picture 325" descr="http://www.quandpartir.com/meteo/images/notevert.gif">
          <a:hlinkClick xmlns:r="http://schemas.openxmlformats.org/officeDocument/2006/relationships" r:id="rId8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855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28</xdr:row>
      <xdr:rowOff>0</xdr:rowOff>
    </xdr:from>
    <xdr:to>
      <xdr:col>75</xdr:col>
      <xdr:colOff>381000</xdr:colOff>
      <xdr:row>28</xdr:row>
      <xdr:rowOff>285750</xdr:rowOff>
    </xdr:to>
    <xdr:pic>
      <xdr:nvPicPr>
        <xdr:cNvPr id="327" name="Picture 326"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29</xdr:row>
      <xdr:rowOff>0</xdr:rowOff>
    </xdr:from>
    <xdr:to>
      <xdr:col>75</xdr:col>
      <xdr:colOff>381000</xdr:colOff>
      <xdr:row>29</xdr:row>
      <xdr:rowOff>285750</xdr:rowOff>
    </xdr:to>
    <xdr:pic>
      <xdr:nvPicPr>
        <xdr:cNvPr id="328" name="Picture 327"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30</xdr:row>
      <xdr:rowOff>0</xdr:rowOff>
    </xdr:from>
    <xdr:to>
      <xdr:col>75</xdr:col>
      <xdr:colOff>381000</xdr:colOff>
      <xdr:row>30</xdr:row>
      <xdr:rowOff>285750</xdr:rowOff>
    </xdr:to>
    <xdr:pic>
      <xdr:nvPicPr>
        <xdr:cNvPr id="329" name="Picture 328"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141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31</xdr:row>
      <xdr:rowOff>0</xdr:rowOff>
    </xdr:from>
    <xdr:to>
      <xdr:col>75</xdr:col>
      <xdr:colOff>381000</xdr:colOff>
      <xdr:row>31</xdr:row>
      <xdr:rowOff>285750</xdr:rowOff>
    </xdr:to>
    <xdr:pic>
      <xdr:nvPicPr>
        <xdr:cNvPr id="330" name="Picture 329"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236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32</xdr:row>
      <xdr:rowOff>0</xdr:rowOff>
    </xdr:from>
    <xdr:to>
      <xdr:col>75</xdr:col>
      <xdr:colOff>381000</xdr:colOff>
      <xdr:row>32</xdr:row>
      <xdr:rowOff>285750</xdr:rowOff>
    </xdr:to>
    <xdr:pic>
      <xdr:nvPicPr>
        <xdr:cNvPr id="331" name="Picture 330"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293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33</xdr:row>
      <xdr:rowOff>0</xdr:rowOff>
    </xdr:from>
    <xdr:to>
      <xdr:col>75</xdr:col>
      <xdr:colOff>381000</xdr:colOff>
      <xdr:row>33</xdr:row>
      <xdr:rowOff>285750</xdr:rowOff>
    </xdr:to>
    <xdr:pic>
      <xdr:nvPicPr>
        <xdr:cNvPr id="332" name="Picture 331"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350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34</xdr:row>
      <xdr:rowOff>0</xdr:rowOff>
    </xdr:from>
    <xdr:to>
      <xdr:col>75</xdr:col>
      <xdr:colOff>381000</xdr:colOff>
      <xdr:row>34</xdr:row>
      <xdr:rowOff>285750</xdr:rowOff>
    </xdr:to>
    <xdr:pic>
      <xdr:nvPicPr>
        <xdr:cNvPr id="333" name="Picture 332" descr="http://www.quandpartir.com/meteo/images/notevert.gif">
          <a:hlinkClick xmlns:r="http://schemas.openxmlformats.org/officeDocument/2006/relationships" r:id="rId6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446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35</xdr:row>
      <xdr:rowOff>0</xdr:rowOff>
    </xdr:from>
    <xdr:to>
      <xdr:col>75</xdr:col>
      <xdr:colOff>381000</xdr:colOff>
      <xdr:row>35</xdr:row>
      <xdr:rowOff>285750</xdr:rowOff>
    </xdr:to>
    <xdr:pic>
      <xdr:nvPicPr>
        <xdr:cNvPr id="334" name="Picture 333"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503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36</xdr:row>
      <xdr:rowOff>0</xdr:rowOff>
    </xdr:from>
    <xdr:to>
      <xdr:col>75</xdr:col>
      <xdr:colOff>381000</xdr:colOff>
      <xdr:row>36</xdr:row>
      <xdr:rowOff>285750</xdr:rowOff>
    </xdr:to>
    <xdr:pic>
      <xdr:nvPicPr>
        <xdr:cNvPr id="335" name="Picture 334"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579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37</xdr:row>
      <xdr:rowOff>0</xdr:rowOff>
    </xdr:from>
    <xdr:to>
      <xdr:col>75</xdr:col>
      <xdr:colOff>381000</xdr:colOff>
      <xdr:row>37</xdr:row>
      <xdr:rowOff>285750</xdr:rowOff>
    </xdr:to>
    <xdr:pic>
      <xdr:nvPicPr>
        <xdr:cNvPr id="336" name="Picture 335" descr="http://www.quandpartir.com/meteo/images/notevert.gif">
          <a:hlinkClick xmlns:r="http://schemas.openxmlformats.org/officeDocument/2006/relationships" r:id="rId7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655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38</xdr:row>
      <xdr:rowOff>0</xdr:rowOff>
    </xdr:from>
    <xdr:to>
      <xdr:col>75</xdr:col>
      <xdr:colOff>381000</xdr:colOff>
      <xdr:row>38</xdr:row>
      <xdr:rowOff>285750</xdr:rowOff>
    </xdr:to>
    <xdr:pic>
      <xdr:nvPicPr>
        <xdr:cNvPr id="337" name="Picture 336"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750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39</xdr:row>
      <xdr:rowOff>0</xdr:rowOff>
    </xdr:from>
    <xdr:to>
      <xdr:col>75</xdr:col>
      <xdr:colOff>381000</xdr:colOff>
      <xdr:row>39</xdr:row>
      <xdr:rowOff>285750</xdr:rowOff>
    </xdr:to>
    <xdr:pic>
      <xdr:nvPicPr>
        <xdr:cNvPr id="338" name="Picture 337"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807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40</xdr:row>
      <xdr:rowOff>0</xdr:rowOff>
    </xdr:from>
    <xdr:to>
      <xdr:col>75</xdr:col>
      <xdr:colOff>381000</xdr:colOff>
      <xdr:row>40</xdr:row>
      <xdr:rowOff>285750</xdr:rowOff>
    </xdr:to>
    <xdr:pic>
      <xdr:nvPicPr>
        <xdr:cNvPr id="339" name="Picture 338"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884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41</xdr:row>
      <xdr:rowOff>0</xdr:rowOff>
    </xdr:from>
    <xdr:to>
      <xdr:col>75</xdr:col>
      <xdr:colOff>381000</xdr:colOff>
      <xdr:row>41</xdr:row>
      <xdr:rowOff>285750</xdr:rowOff>
    </xdr:to>
    <xdr:pic>
      <xdr:nvPicPr>
        <xdr:cNvPr id="340" name="Picture 339" descr="http://www.quandpartir.com/meteo/images/notevert.gif">
          <a:hlinkClick xmlns:r="http://schemas.openxmlformats.org/officeDocument/2006/relationships" r:id="rId8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2960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42</xdr:row>
      <xdr:rowOff>0</xdr:rowOff>
    </xdr:from>
    <xdr:to>
      <xdr:col>75</xdr:col>
      <xdr:colOff>381000</xdr:colOff>
      <xdr:row>42</xdr:row>
      <xdr:rowOff>285750</xdr:rowOff>
    </xdr:to>
    <xdr:pic>
      <xdr:nvPicPr>
        <xdr:cNvPr id="341" name="Picture 340" descr="http://www.quandpartir.com/meteo/images/notevert.gif">
          <a:hlinkClick xmlns:r="http://schemas.openxmlformats.org/officeDocument/2006/relationships" r:id="rId7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055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43</xdr:row>
      <xdr:rowOff>0</xdr:rowOff>
    </xdr:from>
    <xdr:to>
      <xdr:col>75</xdr:col>
      <xdr:colOff>381000</xdr:colOff>
      <xdr:row>43</xdr:row>
      <xdr:rowOff>285750</xdr:rowOff>
    </xdr:to>
    <xdr:pic>
      <xdr:nvPicPr>
        <xdr:cNvPr id="342" name="Picture 341" descr="http://www.quandpartir.com/meteo/images/notevert.gif">
          <a:hlinkClick xmlns:r="http://schemas.openxmlformats.org/officeDocument/2006/relationships" r:id="rId8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131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44</xdr:row>
      <xdr:rowOff>0</xdr:rowOff>
    </xdr:from>
    <xdr:to>
      <xdr:col>75</xdr:col>
      <xdr:colOff>381000</xdr:colOff>
      <xdr:row>44</xdr:row>
      <xdr:rowOff>285750</xdr:rowOff>
    </xdr:to>
    <xdr:pic>
      <xdr:nvPicPr>
        <xdr:cNvPr id="343" name="Picture 342" descr="http://www.quandpartir.com/meteo/images/notevert.gif">
          <a:hlinkClick xmlns:r="http://schemas.openxmlformats.org/officeDocument/2006/relationships" r:id="rId8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227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45</xdr:row>
      <xdr:rowOff>0</xdr:rowOff>
    </xdr:from>
    <xdr:to>
      <xdr:col>75</xdr:col>
      <xdr:colOff>381000</xdr:colOff>
      <xdr:row>45</xdr:row>
      <xdr:rowOff>285750</xdr:rowOff>
    </xdr:to>
    <xdr:pic>
      <xdr:nvPicPr>
        <xdr:cNvPr id="344" name="Picture 343" descr="http://www.quandpartir.com/meteo/images/notevert.gif">
          <a:hlinkClick xmlns:r="http://schemas.openxmlformats.org/officeDocument/2006/relationships" r:id="rId8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322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46</xdr:row>
      <xdr:rowOff>0</xdr:rowOff>
    </xdr:from>
    <xdr:to>
      <xdr:col>75</xdr:col>
      <xdr:colOff>381000</xdr:colOff>
      <xdr:row>46</xdr:row>
      <xdr:rowOff>285750</xdr:rowOff>
    </xdr:to>
    <xdr:pic>
      <xdr:nvPicPr>
        <xdr:cNvPr id="345" name="Picture 344"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398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47</xdr:row>
      <xdr:rowOff>0</xdr:rowOff>
    </xdr:from>
    <xdr:to>
      <xdr:col>75</xdr:col>
      <xdr:colOff>381000</xdr:colOff>
      <xdr:row>47</xdr:row>
      <xdr:rowOff>285750</xdr:rowOff>
    </xdr:to>
    <xdr:pic>
      <xdr:nvPicPr>
        <xdr:cNvPr id="346" name="Picture 345"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493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48</xdr:row>
      <xdr:rowOff>0</xdr:rowOff>
    </xdr:from>
    <xdr:to>
      <xdr:col>75</xdr:col>
      <xdr:colOff>381000</xdr:colOff>
      <xdr:row>48</xdr:row>
      <xdr:rowOff>285750</xdr:rowOff>
    </xdr:to>
    <xdr:pic>
      <xdr:nvPicPr>
        <xdr:cNvPr id="347" name="Picture 346"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569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49</xdr:row>
      <xdr:rowOff>0</xdr:rowOff>
    </xdr:from>
    <xdr:to>
      <xdr:col>75</xdr:col>
      <xdr:colOff>381000</xdr:colOff>
      <xdr:row>49</xdr:row>
      <xdr:rowOff>285750</xdr:rowOff>
    </xdr:to>
    <xdr:pic>
      <xdr:nvPicPr>
        <xdr:cNvPr id="348" name="Picture 347"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646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50</xdr:row>
      <xdr:rowOff>0</xdr:rowOff>
    </xdr:from>
    <xdr:to>
      <xdr:col>75</xdr:col>
      <xdr:colOff>381000</xdr:colOff>
      <xdr:row>50</xdr:row>
      <xdr:rowOff>285750</xdr:rowOff>
    </xdr:to>
    <xdr:pic>
      <xdr:nvPicPr>
        <xdr:cNvPr id="349" name="Picture 348"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741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0</xdr:colOff>
      <xdr:row>51</xdr:row>
      <xdr:rowOff>0</xdr:rowOff>
    </xdr:from>
    <xdr:to>
      <xdr:col>75</xdr:col>
      <xdr:colOff>381000</xdr:colOff>
      <xdr:row>51</xdr:row>
      <xdr:rowOff>285750</xdr:rowOff>
    </xdr:to>
    <xdr:pic>
      <xdr:nvPicPr>
        <xdr:cNvPr id="350" name="Picture 349"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86275" y="3817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xdr:row>
      <xdr:rowOff>0</xdr:rowOff>
    </xdr:from>
    <xdr:to>
      <xdr:col>86</xdr:col>
      <xdr:colOff>381000</xdr:colOff>
      <xdr:row>2</xdr:row>
      <xdr:rowOff>285750</xdr:rowOff>
    </xdr:to>
    <xdr:pic>
      <xdr:nvPicPr>
        <xdr:cNvPr id="351" name="Picture 350"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xdr:row>
      <xdr:rowOff>0</xdr:rowOff>
    </xdr:from>
    <xdr:to>
      <xdr:col>86</xdr:col>
      <xdr:colOff>381000</xdr:colOff>
      <xdr:row>3</xdr:row>
      <xdr:rowOff>285750</xdr:rowOff>
    </xdr:to>
    <xdr:pic>
      <xdr:nvPicPr>
        <xdr:cNvPr id="352" name="Picture 351"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xdr:row>
      <xdr:rowOff>0</xdr:rowOff>
    </xdr:from>
    <xdr:to>
      <xdr:col>86</xdr:col>
      <xdr:colOff>381000</xdr:colOff>
      <xdr:row>4</xdr:row>
      <xdr:rowOff>285750</xdr:rowOff>
    </xdr:to>
    <xdr:pic>
      <xdr:nvPicPr>
        <xdr:cNvPr id="353" name="Picture 352"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5</xdr:row>
      <xdr:rowOff>0</xdr:rowOff>
    </xdr:from>
    <xdr:to>
      <xdr:col>86</xdr:col>
      <xdr:colOff>381000</xdr:colOff>
      <xdr:row>5</xdr:row>
      <xdr:rowOff>285750</xdr:rowOff>
    </xdr:to>
    <xdr:pic>
      <xdr:nvPicPr>
        <xdr:cNvPr id="354" name="Picture 353"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6</xdr:row>
      <xdr:rowOff>0</xdr:rowOff>
    </xdr:from>
    <xdr:to>
      <xdr:col>86</xdr:col>
      <xdr:colOff>381000</xdr:colOff>
      <xdr:row>6</xdr:row>
      <xdr:rowOff>285750</xdr:rowOff>
    </xdr:to>
    <xdr:pic>
      <xdr:nvPicPr>
        <xdr:cNvPr id="355" name="Picture 354"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7</xdr:row>
      <xdr:rowOff>0</xdr:rowOff>
    </xdr:from>
    <xdr:to>
      <xdr:col>86</xdr:col>
      <xdr:colOff>381000</xdr:colOff>
      <xdr:row>7</xdr:row>
      <xdr:rowOff>285750</xdr:rowOff>
    </xdr:to>
    <xdr:pic>
      <xdr:nvPicPr>
        <xdr:cNvPr id="356" name="Picture 355" descr="http://www.quandpartir.com/meteo/images/notevert.gif">
          <a:hlinkClick xmlns:r="http://schemas.openxmlformats.org/officeDocument/2006/relationships" r:id="rId6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464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8</xdr:row>
      <xdr:rowOff>0</xdr:rowOff>
    </xdr:from>
    <xdr:to>
      <xdr:col>86</xdr:col>
      <xdr:colOff>381000</xdr:colOff>
      <xdr:row>8</xdr:row>
      <xdr:rowOff>285750</xdr:rowOff>
    </xdr:to>
    <xdr:pic>
      <xdr:nvPicPr>
        <xdr:cNvPr id="357" name="Picture 356"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9</xdr:row>
      <xdr:rowOff>0</xdr:rowOff>
    </xdr:from>
    <xdr:to>
      <xdr:col>86</xdr:col>
      <xdr:colOff>381000</xdr:colOff>
      <xdr:row>9</xdr:row>
      <xdr:rowOff>285750</xdr:rowOff>
    </xdr:to>
    <xdr:pic>
      <xdr:nvPicPr>
        <xdr:cNvPr id="358" name="Picture 357"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579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10</xdr:row>
      <xdr:rowOff>0</xdr:rowOff>
    </xdr:from>
    <xdr:to>
      <xdr:col>86</xdr:col>
      <xdr:colOff>381000</xdr:colOff>
      <xdr:row>10</xdr:row>
      <xdr:rowOff>285750</xdr:rowOff>
    </xdr:to>
    <xdr:pic>
      <xdr:nvPicPr>
        <xdr:cNvPr id="359" name="Picture 358"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674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11</xdr:row>
      <xdr:rowOff>0</xdr:rowOff>
    </xdr:from>
    <xdr:to>
      <xdr:col>86</xdr:col>
      <xdr:colOff>381000</xdr:colOff>
      <xdr:row>11</xdr:row>
      <xdr:rowOff>285750</xdr:rowOff>
    </xdr:to>
    <xdr:pic>
      <xdr:nvPicPr>
        <xdr:cNvPr id="360" name="Picture 359"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731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12</xdr:row>
      <xdr:rowOff>0</xdr:rowOff>
    </xdr:from>
    <xdr:to>
      <xdr:col>86</xdr:col>
      <xdr:colOff>381000</xdr:colOff>
      <xdr:row>12</xdr:row>
      <xdr:rowOff>285750</xdr:rowOff>
    </xdr:to>
    <xdr:pic>
      <xdr:nvPicPr>
        <xdr:cNvPr id="361" name="Picture 360"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13</xdr:row>
      <xdr:rowOff>0</xdr:rowOff>
    </xdr:from>
    <xdr:to>
      <xdr:col>86</xdr:col>
      <xdr:colOff>381000</xdr:colOff>
      <xdr:row>13</xdr:row>
      <xdr:rowOff>285750</xdr:rowOff>
    </xdr:to>
    <xdr:pic>
      <xdr:nvPicPr>
        <xdr:cNvPr id="362" name="Picture 361"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883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14</xdr:row>
      <xdr:rowOff>0</xdr:rowOff>
    </xdr:from>
    <xdr:to>
      <xdr:col>86</xdr:col>
      <xdr:colOff>381000</xdr:colOff>
      <xdr:row>14</xdr:row>
      <xdr:rowOff>285750</xdr:rowOff>
    </xdr:to>
    <xdr:pic>
      <xdr:nvPicPr>
        <xdr:cNvPr id="363" name="Picture 362"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941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15</xdr:row>
      <xdr:rowOff>0</xdr:rowOff>
    </xdr:from>
    <xdr:to>
      <xdr:col>86</xdr:col>
      <xdr:colOff>381000</xdr:colOff>
      <xdr:row>15</xdr:row>
      <xdr:rowOff>285750</xdr:rowOff>
    </xdr:to>
    <xdr:pic>
      <xdr:nvPicPr>
        <xdr:cNvPr id="364" name="Picture 363" descr="http://www.quandpartir.com/meteo/images/notevert.gif">
          <a:hlinkClick xmlns:r="http://schemas.openxmlformats.org/officeDocument/2006/relationships" r:id="rId7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017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16</xdr:row>
      <xdr:rowOff>0</xdr:rowOff>
    </xdr:from>
    <xdr:to>
      <xdr:col>86</xdr:col>
      <xdr:colOff>381000</xdr:colOff>
      <xdr:row>16</xdr:row>
      <xdr:rowOff>285750</xdr:rowOff>
    </xdr:to>
    <xdr:pic>
      <xdr:nvPicPr>
        <xdr:cNvPr id="365" name="Picture 364"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17</xdr:row>
      <xdr:rowOff>0</xdr:rowOff>
    </xdr:from>
    <xdr:to>
      <xdr:col>86</xdr:col>
      <xdr:colOff>381000</xdr:colOff>
      <xdr:row>17</xdr:row>
      <xdr:rowOff>285750</xdr:rowOff>
    </xdr:to>
    <xdr:pic>
      <xdr:nvPicPr>
        <xdr:cNvPr id="366" name="Picture 365"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150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18</xdr:row>
      <xdr:rowOff>0</xdr:rowOff>
    </xdr:from>
    <xdr:to>
      <xdr:col>86</xdr:col>
      <xdr:colOff>381000</xdr:colOff>
      <xdr:row>18</xdr:row>
      <xdr:rowOff>285750</xdr:rowOff>
    </xdr:to>
    <xdr:pic>
      <xdr:nvPicPr>
        <xdr:cNvPr id="367" name="Picture 366"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226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19</xdr:row>
      <xdr:rowOff>0</xdr:rowOff>
    </xdr:from>
    <xdr:to>
      <xdr:col>86</xdr:col>
      <xdr:colOff>381000</xdr:colOff>
      <xdr:row>19</xdr:row>
      <xdr:rowOff>285750</xdr:rowOff>
    </xdr:to>
    <xdr:pic>
      <xdr:nvPicPr>
        <xdr:cNvPr id="368" name="Picture 367"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20</xdr:row>
      <xdr:rowOff>0</xdr:rowOff>
    </xdr:from>
    <xdr:to>
      <xdr:col>86</xdr:col>
      <xdr:colOff>381000</xdr:colOff>
      <xdr:row>20</xdr:row>
      <xdr:rowOff>285750</xdr:rowOff>
    </xdr:to>
    <xdr:pic>
      <xdr:nvPicPr>
        <xdr:cNvPr id="369" name="Picture 368"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379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21</xdr:row>
      <xdr:rowOff>0</xdr:rowOff>
    </xdr:from>
    <xdr:to>
      <xdr:col>86</xdr:col>
      <xdr:colOff>381000</xdr:colOff>
      <xdr:row>21</xdr:row>
      <xdr:rowOff>285750</xdr:rowOff>
    </xdr:to>
    <xdr:pic>
      <xdr:nvPicPr>
        <xdr:cNvPr id="370" name="Picture 369"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22</xdr:row>
      <xdr:rowOff>0</xdr:rowOff>
    </xdr:from>
    <xdr:to>
      <xdr:col>86</xdr:col>
      <xdr:colOff>381000</xdr:colOff>
      <xdr:row>22</xdr:row>
      <xdr:rowOff>285750</xdr:rowOff>
    </xdr:to>
    <xdr:pic>
      <xdr:nvPicPr>
        <xdr:cNvPr id="371" name="Picture 370"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531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23</xdr:row>
      <xdr:rowOff>0</xdr:rowOff>
    </xdr:from>
    <xdr:to>
      <xdr:col>86</xdr:col>
      <xdr:colOff>381000</xdr:colOff>
      <xdr:row>23</xdr:row>
      <xdr:rowOff>285750</xdr:rowOff>
    </xdr:to>
    <xdr:pic>
      <xdr:nvPicPr>
        <xdr:cNvPr id="372" name="Picture 371"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607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24</xdr:row>
      <xdr:rowOff>0</xdr:rowOff>
    </xdr:from>
    <xdr:to>
      <xdr:col>86</xdr:col>
      <xdr:colOff>381000</xdr:colOff>
      <xdr:row>24</xdr:row>
      <xdr:rowOff>285750</xdr:rowOff>
    </xdr:to>
    <xdr:pic>
      <xdr:nvPicPr>
        <xdr:cNvPr id="373" name="Picture 372"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703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25</xdr:row>
      <xdr:rowOff>0</xdr:rowOff>
    </xdr:from>
    <xdr:to>
      <xdr:col>86</xdr:col>
      <xdr:colOff>381000</xdr:colOff>
      <xdr:row>25</xdr:row>
      <xdr:rowOff>285750</xdr:rowOff>
    </xdr:to>
    <xdr:pic>
      <xdr:nvPicPr>
        <xdr:cNvPr id="374" name="Picture 373"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760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26</xdr:row>
      <xdr:rowOff>0</xdr:rowOff>
    </xdr:from>
    <xdr:to>
      <xdr:col>86</xdr:col>
      <xdr:colOff>381000</xdr:colOff>
      <xdr:row>26</xdr:row>
      <xdr:rowOff>285750</xdr:rowOff>
    </xdr:to>
    <xdr:pic>
      <xdr:nvPicPr>
        <xdr:cNvPr id="375" name="Picture 374"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836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27</xdr:row>
      <xdr:rowOff>0</xdr:rowOff>
    </xdr:from>
    <xdr:to>
      <xdr:col>86</xdr:col>
      <xdr:colOff>381000</xdr:colOff>
      <xdr:row>27</xdr:row>
      <xdr:rowOff>285750</xdr:rowOff>
    </xdr:to>
    <xdr:pic>
      <xdr:nvPicPr>
        <xdr:cNvPr id="376" name="Picture 375" descr="http://www.quandpartir.com/meteo/images/notevert.gif">
          <a:hlinkClick xmlns:r="http://schemas.openxmlformats.org/officeDocument/2006/relationships" r:id="rId7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893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28</xdr:row>
      <xdr:rowOff>0</xdr:rowOff>
    </xdr:from>
    <xdr:to>
      <xdr:col>86</xdr:col>
      <xdr:colOff>381000</xdr:colOff>
      <xdr:row>28</xdr:row>
      <xdr:rowOff>285750</xdr:rowOff>
    </xdr:to>
    <xdr:pic>
      <xdr:nvPicPr>
        <xdr:cNvPr id="377" name="Picture 376"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1969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29</xdr:row>
      <xdr:rowOff>0</xdr:rowOff>
    </xdr:from>
    <xdr:to>
      <xdr:col>86</xdr:col>
      <xdr:colOff>381000</xdr:colOff>
      <xdr:row>29</xdr:row>
      <xdr:rowOff>285750</xdr:rowOff>
    </xdr:to>
    <xdr:pic>
      <xdr:nvPicPr>
        <xdr:cNvPr id="378" name="Picture 377"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103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30</xdr:row>
      <xdr:rowOff>0</xdr:rowOff>
    </xdr:from>
    <xdr:to>
      <xdr:col>86</xdr:col>
      <xdr:colOff>381000</xdr:colOff>
      <xdr:row>30</xdr:row>
      <xdr:rowOff>285750</xdr:rowOff>
    </xdr:to>
    <xdr:pic>
      <xdr:nvPicPr>
        <xdr:cNvPr id="379" name="Picture 378" descr="http://www.quandpartir.com/meteo/images/notevert.gif">
          <a:hlinkClick xmlns:r="http://schemas.openxmlformats.org/officeDocument/2006/relationships" r:id="rId7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179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31</xdr:row>
      <xdr:rowOff>0</xdr:rowOff>
    </xdr:from>
    <xdr:to>
      <xdr:col>86</xdr:col>
      <xdr:colOff>381000</xdr:colOff>
      <xdr:row>31</xdr:row>
      <xdr:rowOff>285750</xdr:rowOff>
    </xdr:to>
    <xdr:pic>
      <xdr:nvPicPr>
        <xdr:cNvPr id="380" name="Picture 379"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274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32</xdr:row>
      <xdr:rowOff>0</xdr:rowOff>
    </xdr:from>
    <xdr:to>
      <xdr:col>86</xdr:col>
      <xdr:colOff>381000</xdr:colOff>
      <xdr:row>32</xdr:row>
      <xdr:rowOff>285750</xdr:rowOff>
    </xdr:to>
    <xdr:pic>
      <xdr:nvPicPr>
        <xdr:cNvPr id="381" name="Picture 380"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33</xdr:row>
      <xdr:rowOff>0</xdr:rowOff>
    </xdr:from>
    <xdr:to>
      <xdr:col>86</xdr:col>
      <xdr:colOff>381000</xdr:colOff>
      <xdr:row>33</xdr:row>
      <xdr:rowOff>285750</xdr:rowOff>
    </xdr:to>
    <xdr:pic>
      <xdr:nvPicPr>
        <xdr:cNvPr id="382" name="Picture 381" descr="http://www.quandpartir.com/meteo/images/notevert.gif">
          <a:hlinkClick xmlns:r="http://schemas.openxmlformats.org/officeDocument/2006/relationships" r:id="rId8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388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34</xdr:row>
      <xdr:rowOff>0</xdr:rowOff>
    </xdr:from>
    <xdr:to>
      <xdr:col>86</xdr:col>
      <xdr:colOff>381000</xdr:colOff>
      <xdr:row>34</xdr:row>
      <xdr:rowOff>285750</xdr:rowOff>
    </xdr:to>
    <xdr:pic>
      <xdr:nvPicPr>
        <xdr:cNvPr id="383" name="Picture 382"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484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35</xdr:row>
      <xdr:rowOff>0</xdr:rowOff>
    </xdr:from>
    <xdr:to>
      <xdr:col>86</xdr:col>
      <xdr:colOff>381000</xdr:colOff>
      <xdr:row>35</xdr:row>
      <xdr:rowOff>285750</xdr:rowOff>
    </xdr:to>
    <xdr:pic>
      <xdr:nvPicPr>
        <xdr:cNvPr id="384" name="Picture 383"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541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36</xdr:row>
      <xdr:rowOff>0</xdr:rowOff>
    </xdr:from>
    <xdr:to>
      <xdr:col>86</xdr:col>
      <xdr:colOff>381000</xdr:colOff>
      <xdr:row>36</xdr:row>
      <xdr:rowOff>285750</xdr:rowOff>
    </xdr:to>
    <xdr:pic>
      <xdr:nvPicPr>
        <xdr:cNvPr id="385" name="Picture 384" descr="http://www.quandpartir.com/meteo/images/notevert.gif">
          <a:hlinkClick xmlns:r="http://schemas.openxmlformats.org/officeDocument/2006/relationships" r:id="rId8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617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37</xdr:row>
      <xdr:rowOff>0</xdr:rowOff>
    </xdr:from>
    <xdr:to>
      <xdr:col>86</xdr:col>
      <xdr:colOff>381000</xdr:colOff>
      <xdr:row>37</xdr:row>
      <xdr:rowOff>285750</xdr:rowOff>
    </xdr:to>
    <xdr:pic>
      <xdr:nvPicPr>
        <xdr:cNvPr id="386" name="Picture 385"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693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38</xdr:row>
      <xdr:rowOff>0</xdr:rowOff>
    </xdr:from>
    <xdr:to>
      <xdr:col>86</xdr:col>
      <xdr:colOff>381000</xdr:colOff>
      <xdr:row>38</xdr:row>
      <xdr:rowOff>285750</xdr:rowOff>
    </xdr:to>
    <xdr:pic>
      <xdr:nvPicPr>
        <xdr:cNvPr id="387" name="Picture 386"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788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39</xdr:row>
      <xdr:rowOff>0</xdr:rowOff>
    </xdr:from>
    <xdr:to>
      <xdr:col>86</xdr:col>
      <xdr:colOff>381000</xdr:colOff>
      <xdr:row>39</xdr:row>
      <xdr:rowOff>285750</xdr:rowOff>
    </xdr:to>
    <xdr:pic>
      <xdr:nvPicPr>
        <xdr:cNvPr id="388" name="Picture 387"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846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40</xdr:row>
      <xdr:rowOff>0</xdr:rowOff>
    </xdr:from>
    <xdr:to>
      <xdr:col>86</xdr:col>
      <xdr:colOff>381000</xdr:colOff>
      <xdr:row>40</xdr:row>
      <xdr:rowOff>285750</xdr:rowOff>
    </xdr:to>
    <xdr:pic>
      <xdr:nvPicPr>
        <xdr:cNvPr id="389" name="Picture 388"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2941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41</xdr:row>
      <xdr:rowOff>0</xdr:rowOff>
    </xdr:from>
    <xdr:to>
      <xdr:col>86</xdr:col>
      <xdr:colOff>381000</xdr:colOff>
      <xdr:row>41</xdr:row>
      <xdr:rowOff>285750</xdr:rowOff>
    </xdr:to>
    <xdr:pic>
      <xdr:nvPicPr>
        <xdr:cNvPr id="390" name="Picture 389"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017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42</xdr:row>
      <xdr:rowOff>0</xdr:rowOff>
    </xdr:from>
    <xdr:to>
      <xdr:col>86</xdr:col>
      <xdr:colOff>381000</xdr:colOff>
      <xdr:row>42</xdr:row>
      <xdr:rowOff>285750</xdr:rowOff>
    </xdr:to>
    <xdr:pic>
      <xdr:nvPicPr>
        <xdr:cNvPr id="391" name="Picture 390"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112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43</xdr:row>
      <xdr:rowOff>0</xdr:rowOff>
    </xdr:from>
    <xdr:to>
      <xdr:col>86</xdr:col>
      <xdr:colOff>381000</xdr:colOff>
      <xdr:row>43</xdr:row>
      <xdr:rowOff>285750</xdr:rowOff>
    </xdr:to>
    <xdr:pic>
      <xdr:nvPicPr>
        <xdr:cNvPr id="392" name="Picture 391"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188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44</xdr:row>
      <xdr:rowOff>0</xdr:rowOff>
    </xdr:from>
    <xdr:to>
      <xdr:col>86</xdr:col>
      <xdr:colOff>381000</xdr:colOff>
      <xdr:row>44</xdr:row>
      <xdr:rowOff>285750</xdr:rowOff>
    </xdr:to>
    <xdr:pic>
      <xdr:nvPicPr>
        <xdr:cNvPr id="393" name="Picture 392"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284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45</xdr:row>
      <xdr:rowOff>0</xdr:rowOff>
    </xdr:from>
    <xdr:to>
      <xdr:col>86</xdr:col>
      <xdr:colOff>381000</xdr:colOff>
      <xdr:row>45</xdr:row>
      <xdr:rowOff>285750</xdr:rowOff>
    </xdr:to>
    <xdr:pic>
      <xdr:nvPicPr>
        <xdr:cNvPr id="394" name="Picture 393" descr="http://www.quandpartir.com/meteo/images/notevert.gif">
          <a:hlinkClick xmlns:r="http://schemas.openxmlformats.org/officeDocument/2006/relationships" r:id="rId7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379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46</xdr:row>
      <xdr:rowOff>0</xdr:rowOff>
    </xdr:from>
    <xdr:to>
      <xdr:col>86</xdr:col>
      <xdr:colOff>381000</xdr:colOff>
      <xdr:row>46</xdr:row>
      <xdr:rowOff>285750</xdr:rowOff>
    </xdr:to>
    <xdr:pic>
      <xdr:nvPicPr>
        <xdr:cNvPr id="395" name="Picture 394" descr="http://www.quandpartir.com/meteo/images/notevert.gif">
          <a:hlinkClick xmlns:r="http://schemas.openxmlformats.org/officeDocument/2006/relationships" r:id="rId7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455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47</xdr:row>
      <xdr:rowOff>0</xdr:rowOff>
    </xdr:from>
    <xdr:to>
      <xdr:col>86</xdr:col>
      <xdr:colOff>381000</xdr:colOff>
      <xdr:row>47</xdr:row>
      <xdr:rowOff>285750</xdr:rowOff>
    </xdr:to>
    <xdr:pic>
      <xdr:nvPicPr>
        <xdr:cNvPr id="396" name="Picture 395" descr="http://www.quandpartir.com/meteo/images/notevert.gif">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550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48</xdr:row>
      <xdr:rowOff>0</xdr:rowOff>
    </xdr:from>
    <xdr:to>
      <xdr:col>86</xdr:col>
      <xdr:colOff>381000</xdr:colOff>
      <xdr:row>48</xdr:row>
      <xdr:rowOff>285750</xdr:rowOff>
    </xdr:to>
    <xdr:pic>
      <xdr:nvPicPr>
        <xdr:cNvPr id="397" name="Picture 396"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627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49</xdr:row>
      <xdr:rowOff>0</xdr:rowOff>
    </xdr:from>
    <xdr:to>
      <xdr:col>86</xdr:col>
      <xdr:colOff>381000</xdr:colOff>
      <xdr:row>49</xdr:row>
      <xdr:rowOff>285750</xdr:rowOff>
    </xdr:to>
    <xdr:pic>
      <xdr:nvPicPr>
        <xdr:cNvPr id="398" name="Picture 397"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703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50</xdr:row>
      <xdr:rowOff>0</xdr:rowOff>
    </xdr:from>
    <xdr:to>
      <xdr:col>86</xdr:col>
      <xdr:colOff>381000</xdr:colOff>
      <xdr:row>50</xdr:row>
      <xdr:rowOff>285750</xdr:rowOff>
    </xdr:to>
    <xdr:pic>
      <xdr:nvPicPr>
        <xdr:cNvPr id="399" name="Picture 398"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798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0</xdr:colOff>
      <xdr:row>51</xdr:row>
      <xdr:rowOff>0</xdr:rowOff>
    </xdr:from>
    <xdr:to>
      <xdr:col>86</xdr:col>
      <xdr:colOff>381000</xdr:colOff>
      <xdr:row>51</xdr:row>
      <xdr:rowOff>285750</xdr:rowOff>
    </xdr:to>
    <xdr:pic>
      <xdr:nvPicPr>
        <xdr:cNvPr id="400" name="Picture 399"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82275" y="3874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xdr:row>
      <xdr:rowOff>0</xdr:rowOff>
    </xdr:from>
    <xdr:to>
      <xdr:col>97</xdr:col>
      <xdr:colOff>381000</xdr:colOff>
      <xdr:row>2</xdr:row>
      <xdr:rowOff>285750</xdr:rowOff>
    </xdr:to>
    <xdr:pic>
      <xdr:nvPicPr>
        <xdr:cNvPr id="401" name="Picture 400"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xdr:row>
      <xdr:rowOff>0</xdr:rowOff>
    </xdr:from>
    <xdr:to>
      <xdr:col>97</xdr:col>
      <xdr:colOff>381000</xdr:colOff>
      <xdr:row>3</xdr:row>
      <xdr:rowOff>285750</xdr:rowOff>
    </xdr:to>
    <xdr:pic>
      <xdr:nvPicPr>
        <xdr:cNvPr id="402" name="Picture 401"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xdr:row>
      <xdr:rowOff>0</xdr:rowOff>
    </xdr:from>
    <xdr:to>
      <xdr:col>97</xdr:col>
      <xdr:colOff>381000</xdr:colOff>
      <xdr:row>4</xdr:row>
      <xdr:rowOff>285750</xdr:rowOff>
    </xdr:to>
    <xdr:pic>
      <xdr:nvPicPr>
        <xdr:cNvPr id="403" name="Picture 402" descr="http://www.quandpartir.com/meteo/images/notevert.gif">
          <a:hlinkClick xmlns:r="http://schemas.openxmlformats.org/officeDocument/2006/relationships" r:id="rId6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5</xdr:row>
      <xdr:rowOff>0</xdr:rowOff>
    </xdr:from>
    <xdr:to>
      <xdr:col>97</xdr:col>
      <xdr:colOff>381000</xdr:colOff>
      <xdr:row>5</xdr:row>
      <xdr:rowOff>285750</xdr:rowOff>
    </xdr:to>
    <xdr:pic>
      <xdr:nvPicPr>
        <xdr:cNvPr id="404" name="Picture 403"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6</xdr:row>
      <xdr:rowOff>0</xdr:rowOff>
    </xdr:from>
    <xdr:to>
      <xdr:col>97</xdr:col>
      <xdr:colOff>381000</xdr:colOff>
      <xdr:row>6</xdr:row>
      <xdr:rowOff>285750</xdr:rowOff>
    </xdr:to>
    <xdr:pic>
      <xdr:nvPicPr>
        <xdr:cNvPr id="405" name="Picture 404" descr="http://www.quandpartir.com/meteo/images/notevert.gif">
          <a:hlinkClick xmlns:r="http://schemas.openxmlformats.org/officeDocument/2006/relationships" r:id="rId6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7</xdr:row>
      <xdr:rowOff>0</xdr:rowOff>
    </xdr:from>
    <xdr:to>
      <xdr:col>97</xdr:col>
      <xdr:colOff>381000</xdr:colOff>
      <xdr:row>7</xdr:row>
      <xdr:rowOff>285750</xdr:rowOff>
    </xdr:to>
    <xdr:pic>
      <xdr:nvPicPr>
        <xdr:cNvPr id="406" name="Picture 405" descr="http://www.quandpartir.com/meteo/images/notevert.gif">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464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8</xdr:row>
      <xdr:rowOff>0</xdr:rowOff>
    </xdr:from>
    <xdr:to>
      <xdr:col>97</xdr:col>
      <xdr:colOff>381000</xdr:colOff>
      <xdr:row>8</xdr:row>
      <xdr:rowOff>285750</xdr:rowOff>
    </xdr:to>
    <xdr:pic>
      <xdr:nvPicPr>
        <xdr:cNvPr id="407" name="Picture 406" descr="http://www.quandpartir.com/meteo/images/notevert.gif">
          <a:hlinkClick xmlns:r="http://schemas.openxmlformats.org/officeDocument/2006/relationships" r:id="rId5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9</xdr:row>
      <xdr:rowOff>0</xdr:rowOff>
    </xdr:from>
    <xdr:to>
      <xdr:col>97</xdr:col>
      <xdr:colOff>381000</xdr:colOff>
      <xdr:row>9</xdr:row>
      <xdr:rowOff>285750</xdr:rowOff>
    </xdr:to>
    <xdr:pic>
      <xdr:nvPicPr>
        <xdr:cNvPr id="408" name="Picture 407"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598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10</xdr:row>
      <xdr:rowOff>0</xdr:rowOff>
    </xdr:from>
    <xdr:to>
      <xdr:col>97</xdr:col>
      <xdr:colOff>381000</xdr:colOff>
      <xdr:row>10</xdr:row>
      <xdr:rowOff>285750</xdr:rowOff>
    </xdr:to>
    <xdr:pic>
      <xdr:nvPicPr>
        <xdr:cNvPr id="409" name="Picture 408" descr="http://www.quandpartir.com/meteo/images/notevert.gif">
          <a:hlinkClick xmlns:r="http://schemas.openxmlformats.org/officeDocument/2006/relationships" r:id="rId4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693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11</xdr:row>
      <xdr:rowOff>0</xdr:rowOff>
    </xdr:from>
    <xdr:to>
      <xdr:col>97</xdr:col>
      <xdr:colOff>381000</xdr:colOff>
      <xdr:row>11</xdr:row>
      <xdr:rowOff>285750</xdr:rowOff>
    </xdr:to>
    <xdr:pic>
      <xdr:nvPicPr>
        <xdr:cNvPr id="410" name="Picture 409"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750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12</xdr:row>
      <xdr:rowOff>0</xdr:rowOff>
    </xdr:from>
    <xdr:to>
      <xdr:col>97</xdr:col>
      <xdr:colOff>381000</xdr:colOff>
      <xdr:row>12</xdr:row>
      <xdr:rowOff>285750</xdr:rowOff>
    </xdr:to>
    <xdr:pic>
      <xdr:nvPicPr>
        <xdr:cNvPr id="411" name="Picture 410" descr="http://www.quandpartir.com/meteo/images/notevert.gif">
          <a:hlinkClick xmlns:r="http://schemas.openxmlformats.org/officeDocument/2006/relationships" r:id="rId4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807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13</xdr:row>
      <xdr:rowOff>0</xdr:rowOff>
    </xdr:from>
    <xdr:to>
      <xdr:col>97</xdr:col>
      <xdr:colOff>381000</xdr:colOff>
      <xdr:row>13</xdr:row>
      <xdr:rowOff>285750</xdr:rowOff>
    </xdr:to>
    <xdr:pic>
      <xdr:nvPicPr>
        <xdr:cNvPr id="412" name="Picture 411"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902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14</xdr:row>
      <xdr:rowOff>0</xdr:rowOff>
    </xdr:from>
    <xdr:to>
      <xdr:col>97</xdr:col>
      <xdr:colOff>381000</xdr:colOff>
      <xdr:row>14</xdr:row>
      <xdr:rowOff>285750</xdr:rowOff>
    </xdr:to>
    <xdr:pic>
      <xdr:nvPicPr>
        <xdr:cNvPr id="413" name="Picture 412"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960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15</xdr:row>
      <xdr:rowOff>0</xdr:rowOff>
    </xdr:from>
    <xdr:to>
      <xdr:col>97</xdr:col>
      <xdr:colOff>381000</xdr:colOff>
      <xdr:row>15</xdr:row>
      <xdr:rowOff>285750</xdr:rowOff>
    </xdr:to>
    <xdr:pic>
      <xdr:nvPicPr>
        <xdr:cNvPr id="414" name="Picture 413"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036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16</xdr:row>
      <xdr:rowOff>0</xdr:rowOff>
    </xdr:from>
    <xdr:to>
      <xdr:col>97</xdr:col>
      <xdr:colOff>381000</xdr:colOff>
      <xdr:row>16</xdr:row>
      <xdr:rowOff>285750</xdr:rowOff>
    </xdr:to>
    <xdr:pic>
      <xdr:nvPicPr>
        <xdr:cNvPr id="415" name="Picture 414"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112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17</xdr:row>
      <xdr:rowOff>0</xdr:rowOff>
    </xdr:from>
    <xdr:to>
      <xdr:col>97</xdr:col>
      <xdr:colOff>381000</xdr:colOff>
      <xdr:row>17</xdr:row>
      <xdr:rowOff>285750</xdr:rowOff>
    </xdr:to>
    <xdr:pic>
      <xdr:nvPicPr>
        <xdr:cNvPr id="416" name="Picture 415"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207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18</xdr:row>
      <xdr:rowOff>0</xdr:rowOff>
    </xdr:from>
    <xdr:to>
      <xdr:col>97</xdr:col>
      <xdr:colOff>381000</xdr:colOff>
      <xdr:row>18</xdr:row>
      <xdr:rowOff>285750</xdr:rowOff>
    </xdr:to>
    <xdr:pic>
      <xdr:nvPicPr>
        <xdr:cNvPr id="417" name="Picture 416"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283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19</xdr:row>
      <xdr:rowOff>0</xdr:rowOff>
    </xdr:from>
    <xdr:to>
      <xdr:col>97</xdr:col>
      <xdr:colOff>381000</xdr:colOff>
      <xdr:row>19</xdr:row>
      <xdr:rowOff>285750</xdr:rowOff>
    </xdr:to>
    <xdr:pic>
      <xdr:nvPicPr>
        <xdr:cNvPr id="418" name="Picture 417" descr="http://www.quandpartir.com/meteo/images/notevert.gif">
          <a:hlinkClick xmlns:r="http://schemas.openxmlformats.org/officeDocument/2006/relationships" r:id="rId7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20</xdr:row>
      <xdr:rowOff>0</xdr:rowOff>
    </xdr:from>
    <xdr:to>
      <xdr:col>97</xdr:col>
      <xdr:colOff>381000</xdr:colOff>
      <xdr:row>20</xdr:row>
      <xdr:rowOff>285750</xdr:rowOff>
    </xdr:to>
    <xdr:pic>
      <xdr:nvPicPr>
        <xdr:cNvPr id="419" name="Picture 418"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21</xdr:row>
      <xdr:rowOff>0</xdr:rowOff>
    </xdr:from>
    <xdr:to>
      <xdr:col>97</xdr:col>
      <xdr:colOff>381000</xdr:colOff>
      <xdr:row>21</xdr:row>
      <xdr:rowOff>285750</xdr:rowOff>
    </xdr:to>
    <xdr:pic>
      <xdr:nvPicPr>
        <xdr:cNvPr id="420" name="Picture 419"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493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22</xdr:row>
      <xdr:rowOff>0</xdr:rowOff>
    </xdr:from>
    <xdr:to>
      <xdr:col>97</xdr:col>
      <xdr:colOff>381000</xdr:colOff>
      <xdr:row>22</xdr:row>
      <xdr:rowOff>285750</xdr:rowOff>
    </xdr:to>
    <xdr:pic>
      <xdr:nvPicPr>
        <xdr:cNvPr id="421" name="Picture 420"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588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23</xdr:row>
      <xdr:rowOff>0</xdr:rowOff>
    </xdr:from>
    <xdr:to>
      <xdr:col>97</xdr:col>
      <xdr:colOff>381000</xdr:colOff>
      <xdr:row>23</xdr:row>
      <xdr:rowOff>285750</xdr:rowOff>
    </xdr:to>
    <xdr:pic>
      <xdr:nvPicPr>
        <xdr:cNvPr id="422" name="Picture 421" descr="http://www.quandpartir.com/meteo/images/notevert.gif">
          <a:hlinkClick xmlns:r="http://schemas.openxmlformats.org/officeDocument/2006/relationships" r:id="rId8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24</xdr:row>
      <xdr:rowOff>0</xdr:rowOff>
    </xdr:from>
    <xdr:to>
      <xdr:col>97</xdr:col>
      <xdr:colOff>381000</xdr:colOff>
      <xdr:row>24</xdr:row>
      <xdr:rowOff>285750</xdr:rowOff>
    </xdr:to>
    <xdr:pic>
      <xdr:nvPicPr>
        <xdr:cNvPr id="423" name="Picture 422" descr="http://www.quandpartir.com/meteo/images/notevert.gif">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760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25</xdr:row>
      <xdr:rowOff>0</xdr:rowOff>
    </xdr:from>
    <xdr:to>
      <xdr:col>97</xdr:col>
      <xdr:colOff>381000</xdr:colOff>
      <xdr:row>25</xdr:row>
      <xdr:rowOff>285750</xdr:rowOff>
    </xdr:to>
    <xdr:pic>
      <xdr:nvPicPr>
        <xdr:cNvPr id="424" name="Picture 423"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817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26</xdr:row>
      <xdr:rowOff>0</xdr:rowOff>
    </xdr:from>
    <xdr:to>
      <xdr:col>97</xdr:col>
      <xdr:colOff>381000</xdr:colOff>
      <xdr:row>26</xdr:row>
      <xdr:rowOff>285750</xdr:rowOff>
    </xdr:to>
    <xdr:pic>
      <xdr:nvPicPr>
        <xdr:cNvPr id="425" name="Picture 424"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893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27</xdr:row>
      <xdr:rowOff>0</xdr:rowOff>
    </xdr:from>
    <xdr:to>
      <xdr:col>97</xdr:col>
      <xdr:colOff>381000</xdr:colOff>
      <xdr:row>27</xdr:row>
      <xdr:rowOff>285750</xdr:rowOff>
    </xdr:to>
    <xdr:pic>
      <xdr:nvPicPr>
        <xdr:cNvPr id="426" name="Picture 425"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1950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28</xdr:row>
      <xdr:rowOff>0</xdr:rowOff>
    </xdr:from>
    <xdr:to>
      <xdr:col>97</xdr:col>
      <xdr:colOff>381000</xdr:colOff>
      <xdr:row>28</xdr:row>
      <xdr:rowOff>285750</xdr:rowOff>
    </xdr:to>
    <xdr:pic>
      <xdr:nvPicPr>
        <xdr:cNvPr id="427" name="Picture 426"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026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29</xdr:row>
      <xdr:rowOff>0</xdr:rowOff>
    </xdr:from>
    <xdr:to>
      <xdr:col>97</xdr:col>
      <xdr:colOff>381000</xdr:colOff>
      <xdr:row>29</xdr:row>
      <xdr:rowOff>285750</xdr:rowOff>
    </xdr:to>
    <xdr:pic>
      <xdr:nvPicPr>
        <xdr:cNvPr id="428" name="Picture 427"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160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30</xdr:row>
      <xdr:rowOff>0</xdr:rowOff>
    </xdr:from>
    <xdr:to>
      <xdr:col>97</xdr:col>
      <xdr:colOff>381000</xdr:colOff>
      <xdr:row>30</xdr:row>
      <xdr:rowOff>285750</xdr:rowOff>
    </xdr:to>
    <xdr:pic>
      <xdr:nvPicPr>
        <xdr:cNvPr id="429" name="Picture 428"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236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31</xdr:row>
      <xdr:rowOff>0</xdr:rowOff>
    </xdr:from>
    <xdr:to>
      <xdr:col>97</xdr:col>
      <xdr:colOff>381000</xdr:colOff>
      <xdr:row>31</xdr:row>
      <xdr:rowOff>285750</xdr:rowOff>
    </xdr:to>
    <xdr:pic>
      <xdr:nvPicPr>
        <xdr:cNvPr id="430" name="Picture 429"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32</xdr:row>
      <xdr:rowOff>0</xdr:rowOff>
    </xdr:from>
    <xdr:to>
      <xdr:col>97</xdr:col>
      <xdr:colOff>381000</xdr:colOff>
      <xdr:row>32</xdr:row>
      <xdr:rowOff>285750</xdr:rowOff>
    </xdr:to>
    <xdr:pic>
      <xdr:nvPicPr>
        <xdr:cNvPr id="431" name="Picture 430"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407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33</xdr:row>
      <xdr:rowOff>0</xdr:rowOff>
    </xdr:from>
    <xdr:to>
      <xdr:col>97</xdr:col>
      <xdr:colOff>381000</xdr:colOff>
      <xdr:row>33</xdr:row>
      <xdr:rowOff>285750</xdr:rowOff>
    </xdr:to>
    <xdr:pic>
      <xdr:nvPicPr>
        <xdr:cNvPr id="432" name="Picture 431"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465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34</xdr:row>
      <xdr:rowOff>0</xdr:rowOff>
    </xdr:from>
    <xdr:to>
      <xdr:col>97</xdr:col>
      <xdr:colOff>381000</xdr:colOff>
      <xdr:row>34</xdr:row>
      <xdr:rowOff>285750</xdr:rowOff>
    </xdr:to>
    <xdr:pic>
      <xdr:nvPicPr>
        <xdr:cNvPr id="433" name="Picture 432"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560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35</xdr:row>
      <xdr:rowOff>0</xdr:rowOff>
    </xdr:from>
    <xdr:to>
      <xdr:col>97</xdr:col>
      <xdr:colOff>381000</xdr:colOff>
      <xdr:row>35</xdr:row>
      <xdr:rowOff>285750</xdr:rowOff>
    </xdr:to>
    <xdr:pic>
      <xdr:nvPicPr>
        <xdr:cNvPr id="434" name="Picture 433"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617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36</xdr:row>
      <xdr:rowOff>0</xdr:rowOff>
    </xdr:from>
    <xdr:to>
      <xdr:col>97</xdr:col>
      <xdr:colOff>381000</xdr:colOff>
      <xdr:row>36</xdr:row>
      <xdr:rowOff>285750</xdr:rowOff>
    </xdr:to>
    <xdr:pic>
      <xdr:nvPicPr>
        <xdr:cNvPr id="435" name="Picture 434"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693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37</xdr:row>
      <xdr:rowOff>0</xdr:rowOff>
    </xdr:from>
    <xdr:to>
      <xdr:col>97</xdr:col>
      <xdr:colOff>381000</xdr:colOff>
      <xdr:row>37</xdr:row>
      <xdr:rowOff>285750</xdr:rowOff>
    </xdr:to>
    <xdr:pic>
      <xdr:nvPicPr>
        <xdr:cNvPr id="436" name="Picture 435"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769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38</xdr:row>
      <xdr:rowOff>0</xdr:rowOff>
    </xdr:from>
    <xdr:to>
      <xdr:col>97</xdr:col>
      <xdr:colOff>381000</xdr:colOff>
      <xdr:row>38</xdr:row>
      <xdr:rowOff>285750</xdr:rowOff>
    </xdr:to>
    <xdr:pic>
      <xdr:nvPicPr>
        <xdr:cNvPr id="437" name="Picture 436"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865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39</xdr:row>
      <xdr:rowOff>0</xdr:rowOff>
    </xdr:from>
    <xdr:to>
      <xdr:col>97</xdr:col>
      <xdr:colOff>381000</xdr:colOff>
      <xdr:row>39</xdr:row>
      <xdr:rowOff>285750</xdr:rowOff>
    </xdr:to>
    <xdr:pic>
      <xdr:nvPicPr>
        <xdr:cNvPr id="438" name="Picture 437" descr="http://www.quandpartir.com/meteo/images/notevert.gif">
          <a:hlinkClick xmlns:r="http://schemas.openxmlformats.org/officeDocument/2006/relationships" r:id="rId7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2922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40</xdr:row>
      <xdr:rowOff>0</xdr:rowOff>
    </xdr:from>
    <xdr:to>
      <xdr:col>97</xdr:col>
      <xdr:colOff>381000</xdr:colOff>
      <xdr:row>40</xdr:row>
      <xdr:rowOff>285750</xdr:rowOff>
    </xdr:to>
    <xdr:pic>
      <xdr:nvPicPr>
        <xdr:cNvPr id="439" name="Picture 438" descr="http://www.quandpartir.com/meteo/images/notevert.gif">
          <a:hlinkClick xmlns:r="http://schemas.openxmlformats.org/officeDocument/2006/relationships" r:id="rId5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017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41</xdr:row>
      <xdr:rowOff>0</xdr:rowOff>
    </xdr:from>
    <xdr:to>
      <xdr:col>97</xdr:col>
      <xdr:colOff>381000</xdr:colOff>
      <xdr:row>41</xdr:row>
      <xdr:rowOff>285750</xdr:rowOff>
    </xdr:to>
    <xdr:pic>
      <xdr:nvPicPr>
        <xdr:cNvPr id="440" name="Picture 439"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093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42</xdr:row>
      <xdr:rowOff>0</xdr:rowOff>
    </xdr:from>
    <xdr:to>
      <xdr:col>97</xdr:col>
      <xdr:colOff>381000</xdr:colOff>
      <xdr:row>42</xdr:row>
      <xdr:rowOff>285750</xdr:rowOff>
    </xdr:to>
    <xdr:pic>
      <xdr:nvPicPr>
        <xdr:cNvPr id="441" name="Picture 440" descr="http://www.quandpartir.com/meteo/images/notevert.gif">
          <a:hlinkClick xmlns:r="http://schemas.openxmlformats.org/officeDocument/2006/relationships" r:id="rId8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188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43</xdr:row>
      <xdr:rowOff>0</xdr:rowOff>
    </xdr:from>
    <xdr:to>
      <xdr:col>97</xdr:col>
      <xdr:colOff>381000</xdr:colOff>
      <xdr:row>43</xdr:row>
      <xdr:rowOff>285750</xdr:rowOff>
    </xdr:to>
    <xdr:pic>
      <xdr:nvPicPr>
        <xdr:cNvPr id="442" name="Picture 441"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265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44</xdr:row>
      <xdr:rowOff>0</xdr:rowOff>
    </xdr:from>
    <xdr:to>
      <xdr:col>97</xdr:col>
      <xdr:colOff>381000</xdr:colOff>
      <xdr:row>44</xdr:row>
      <xdr:rowOff>285750</xdr:rowOff>
    </xdr:to>
    <xdr:pic>
      <xdr:nvPicPr>
        <xdr:cNvPr id="443" name="Picture 442" descr="http://www.quandpartir.com/meteo/images/notevert.gif">
          <a:hlinkClick xmlns:r="http://schemas.openxmlformats.org/officeDocument/2006/relationships" r:id="rId8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360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45</xdr:row>
      <xdr:rowOff>0</xdr:rowOff>
    </xdr:from>
    <xdr:to>
      <xdr:col>97</xdr:col>
      <xdr:colOff>381000</xdr:colOff>
      <xdr:row>45</xdr:row>
      <xdr:rowOff>285750</xdr:rowOff>
    </xdr:to>
    <xdr:pic>
      <xdr:nvPicPr>
        <xdr:cNvPr id="444" name="Picture 443" descr="http://www.quandpartir.com/meteo/images/notevert.gif">
          <a:hlinkClick xmlns:r="http://schemas.openxmlformats.org/officeDocument/2006/relationships" r:id="rId7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455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46</xdr:row>
      <xdr:rowOff>0</xdr:rowOff>
    </xdr:from>
    <xdr:to>
      <xdr:col>97</xdr:col>
      <xdr:colOff>381000</xdr:colOff>
      <xdr:row>46</xdr:row>
      <xdr:rowOff>285750</xdr:rowOff>
    </xdr:to>
    <xdr:pic>
      <xdr:nvPicPr>
        <xdr:cNvPr id="445" name="Picture 444" descr="http://www.quandpartir.com/meteo/images/notevert.gif">
          <a:hlinkClick xmlns:r="http://schemas.openxmlformats.org/officeDocument/2006/relationships" r:id="rId8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531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47</xdr:row>
      <xdr:rowOff>0</xdr:rowOff>
    </xdr:from>
    <xdr:to>
      <xdr:col>97</xdr:col>
      <xdr:colOff>381000</xdr:colOff>
      <xdr:row>47</xdr:row>
      <xdr:rowOff>285750</xdr:rowOff>
    </xdr:to>
    <xdr:pic>
      <xdr:nvPicPr>
        <xdr:cNvPr id="446" name="Picture 445"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627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48</xdr:row>
      <xdr:rowOff>0</xdr:rowOff>
    </xdr:from>
    <xdr:to>
      <xdr:col>97</xdr:col>
      <xdr:colOff>381000</xdr:colOff>
      <xdr:row>48</xdr:row>
      <xdr:rowOff>285750</xdr:rowOff>
    </xdr:to>
    <xdr:pic>
      <xdr:nvPicPr>
        <xdr:cNvPr id="447" name="Picture 446"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703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49</xdr:row>
      <xdr:rowOff>0</xdr:rowOff>
    </xdr:from>
    <xdr:to>
      <xdr:col>97</xdr:col>
      <xdr:colOff>381000</xdr:colOff>
      <xdr:row>49</xdr:row>
      <xdr:rowOff>285750</xdr:rowOff>
    </xdr:to>
    <xdr:pic>
      <xdr:nvPicPr>
        <xdr:cNvPr id="448" name="Picture 447" descr="http://www.quandpartir.com/meteo/images/notevert.gif">
          <a:hlinkClick xmlns:r="http://schemas.openxmlformats.org/officeDocument/2006/relationships" r:id="rId7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779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50</xdr:row>
      <xdr:rowOff>0</xdr:rowOff>
    </xdr:from>
    <xdr:to>
      <xdr:col>97</xdr:col>
      <xdr:colOff>381000</xdr:colOff>
      <xdr:row>50</xdr:row>
      <xdr:rowOff>285750</xdr:rowOff>
    </xdr:to>
    <xdr:pic>
      <xdr:nvPicPr>
        <xdr:cNvPr id="449" name="Picture 448"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874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51</xdr:row>
      <xdr:rowOff>0</xdr:rowOff>
    </xdr:from>
    <xdr:to>
      <xdr:col>97</xdr:col>
      <xdr:colOff>381000</xdr:colOff>
      <xdr:row>51</xdr:row>
      <xdr:rowOff>285750</xdr:rowOff>
    </xdr:to>
    <xdr:pic>
      <xdr:nvPicPr>
        <xdr:cNvPr id="450" name="Picture 449"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8275" y="3950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xdr:row>
      <xdr:rowOff>0</xdr:rowOff>
    </xdr:from>
    <xdr:to>
      <xdr:col>108</xdr:col>
      <xdr:colOff>381000</xdr:colOff>
      <xdr:row>2</xdr:row>
      <xdr:rowOff>285750</xdr:rowOff>
    </xdr:to>
    <xdr:pic>
      <xdr:nvPicPr>
        <xdr:cNvPr id="451" name="Picture 450" descr="http://www.quandpartir.com/meteo/images/notevert.gif">
          <a:hlinkClick xmlns:r="http://schemas.openxmlformats.org/officeDocument/2006/relationships" r:id="rId6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xdr:row>
      <xdr:rowOff>0</xdr:rowOff>
    </xdr:from>
    <xdr:to>
      <xdr:col>108</xdr:col>
      <xdr:colOff>381000</xdr:colOff>
      <xdr:row>3</xdr:row>
      <xdr:rowOff>285750</xdr:rowOff>
    </xdr:to>
    <xdr:pic>
      <xdr:nvPicPr>
        <xdr:cNvPr id="452" name="Picture 451" descr="http://www.quandpartir.com/meteo/images/notevert.gif">
          <a:hlinkClick xmlns:r="http://schemas.openxmlformats.org/officeDocument/2006/relationships" r:id="rId5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xdr:row>
      <xdr:rowOff>0</xdr:rowOff>
    </xdr:from>
    <xdr:to>
      <xdr:col>108</xdr:col>
      <xdr:colOff>381000</xdr:colOff>
      <xdr:row>4</xdr:row>
      <xdr:rowOff>285750</xdr:rowOff>
    </xdr:to>
    <xdr:pic>
      <xdr:nvPicPr>
        <xdr:cNvPr id="453" name="Picture 452" descr="http://www.quandpartir.com/meteo/images/notevert.gif">
          <a:hlinkClick xmlns:r="http://schemas.openxmlformats.org/officeDocument/2006/relationships" r:id="rId6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5</xdr:row>
      <xdr:rowOff>0</xdr:rowOff>
    </xdr:from>
    <xdr:to>
      <xdr:col>108</xdr:col>
      <xdr:colOff>381000</xdr:colOff>
      <xdr:row>5</xdr:row>
      <xdr:rowOff>285750</xdr:rowOff>
    </xdr:to>
    <xdr:pic>
      <xdr:nvPicPr>
        <xdr:cNvPr id="454" name="Picture 453"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6</xdr:row>
      <xdr:rowOff>0</xdr:rowOff>
    </xdr:from>
    <xdr:to>
      <xdr:col>108</xdr:col>
      <xdr:colOff>381000</xdr:colOff>
      <xdr:row>6</xdr:row>
      <xdr:rowOff>285750</xdr:rowOff>
    </xdr:to>
    <xdr:pic>
      <xdr:nvPicPr>
        <xdr:cNvPr id="455" name="Picture 454" descr="http://www.quandpartir.com/meteo/images/notevert.gif">
          <a:hlinkClick xmlns:r="http://schemas.openxmlformats.org/officeDocument/2006/relationships" r:id="rId4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7</xdr:row>
      <xdr:rowOff>0</xdr:rowOff>
    </xdr:from>
    <xdr:to>
      <xdr:col>108</xdr:col>
      <xdr:colOff>381000</xdr:colOff>
      <xdr:row>7</xdr:row>
      <xdr:rowOff>285750</xdr:rowOff>
    </xdr:to>
    <xdr:pic>
      <xdr:nvPicPr>
        <xdr:cNvPr id="456" name="Picture 455"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464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8</xdr:row>
      <xdr:rowOff>0</xdr:rowOff>
    </xdr:from>
    <xdr:to>
      <xdr:col>108</xdr:col>
      <xdr:colOff>381000</xdr:colOff>
      <xdr:row>8</xdr:row>
      <xdr:rowOff>285750</xdr:rowOff>
    </xdr:to>
    <xdr:pic>
      <xdr:nvPicPr>
        <xdr:cNvPr id="457" name="Picture 456"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9</xdr:row>
      <xdr:rowOff>0</xdr:rowOff>
    </xdr:from>
    <xdr:to>
      <xdr:col>108</xdr:col>
      <xdr:colOff>381000</xdr:colOff>
      <xdr:row>9</xdr:row>
      <xdr:rowOff>285750</xdr:rowOff>
    </xdr:to>
    <xdr:pic>
      <xdr:nvPicPr>
        <xdr:cNvPr id="458" name="Picture 457"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617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10</xdr:row>
      <xdr:rowOff>0</xdr:rowOff>
    </xdr:from>
    <xdr:to>
      <xdr:col>108</xdr:col>
      <xdr:colOff>381000</xdr:colOff>
      <xdr:row>10</xdr:row>
      <xdr:rowOff>285750</xdr:rowOff>
    </xdr:to>
    <xdr:pic>
      <xdr:nvPicPr>
        <xdr:cNvPr id="459" name="Picture 458" descr="http://www.quandpartir.com/meteo/images/notevert.gif">
          <a:hlinkClick xmlns:r="http://schemas.openxmlformats.org/officeDocument/2006/relationships" r:id="rId5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712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11</xdr:row>
      <xdr:rowOff>0</xdr:rowOff>
    </xdr:from>
    <xdr:to>
      <xdr:col>108</xdr:col>
      <xdr:colOff>381000</xdr:colOff>
      <xdr:row>11</xdr:row>
      <xdr:rowOff>285750</xdr:rowOff>
    </xdr:to>
    <xdr:pic>
      <xdr:nvPicPr>
        <xdr:cNvPr id="460" name="Picture 459" descr="http://www.quandpartir.com/meteo/images/notevert.gif">
          <a:hlinkClick xmlns:r="http://schemas.openxmlformats.org/officeDocument/2006/relationships" r:id="rId8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12</xdr:row>
      <xdr:rowOff>0</xdr:rowOff>
    </xdr:from>
    <xdr:to>
      <xdr:col>108</xdr:col>
      <xdr:colOff>381000</xdr:colOff>
      <xdr:row>12</xdr:row>
      <xdr:rowOff>285750</xdr:rowOff>
    </xdr:to>
    <xdr:pic>
      <xdr:nvPicPr>
        <xdr:cNvPr id="461" name="Picture 460" descr="http://www.quandpartir.com/meteo/images/notevert.gif">
          <a:hlinkClick xmlns:r="http://schemas.openxmlformats.org/officeDocument/2006/relationships" r:id="rId1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845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13</xdr:row>
      <xdr:rowOff>0</xdr:rowOff>
    </xdr:from>
    <xdr:to>
      <xdr:col>108</xdr:col>
      <xdr:colOff>381000</xdr:colOff>
      <xdr:row>13</xdr:row>
      <xdr:rowOff>285750</xdr:rowOff>
    </xdr:to>
    <xdr:pic>
      <xdr:nvPicPr>
        <xdr:cNvPr id="462" name="Picture 461" descr="http://www.quandpartir.com/meteo/images/notevert.gif">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941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14</xdr:row>
      <xdr:rowOff>0</xdr:rowOff>
    </xdr:from>
    <xdr:to>
      <xdr:col>108</xdr:col>
      <xdr:colOff>381000</xdr:colOff>
      <xdr:row>14</xdr:row>
      <xdr:rowOff>285750</xdr:rowOff>
    </xdr:to>
    <xdr:pic>
      <xdr:nvPicPr>
        <xdr:cNvPr id="463" name="Picture 462" descr="http://www.quandpartir.com/meteo/images/notevert.gif">
          <a:hlinkClick xmlns:r="http://schemas.openxmlformats.org/officeDocument/2006/relationships" r:id="rId4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017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15</xdr:row>
      <xdr:rowOff>0</xdr:rowOff>
    </xdr:from>
    <xdr:to>
      <xdr:col>108</xdr:col>
      <xdr:colOff>381000</xdr:colOff>
      <xdr:row>15</xdr:row>
      <xdr:rowOff>285750</xdr:rowOff>
    </xdr:to>
    <xdr:pic>
      <xdr:nvPicPr>
        <xdr:cNvPr id="464" name="Picture 463" descr="http://www.quandpartir.com/meteo/images/notevert.gif">
          <a:hlinkClick xmlns:r="http://schemas.openxmlformats.org/officeDocument/2006/relationships" r:id="rId6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16</xdr:row>
      <xdr:rowOff>0</xdr:rowOff>
    </xdr:from>
    <xdr:to>
      <xdr:col>108</xdr:col>
      <xdr:colOff>381000</xdr:colOff>
      <xdr:row>16</xdr:row>
      <xdr:rowOff>285750</xdr:rowOff>
    </xdr:to>
    <xdr:pic>
      <xdr:nvPicPr>
        <xdr:cNvPr id="465" name="Picture 464"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169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17</xdr:row>
      <xdr:rowOff>0</xdr:rowOff>
    </xdr:from>
    <xdr:to>
      <xdr:col>108</xdr:col>
      <xdr:colOff>381000</xdr:colOff>
      <xdr:row>17</xdr:row>
      <xdr:rowOff>285750</xdr:rowOff>
    </xdr:to>
    <xdr:pic>
      <xdr:nvPicPr>
        <xdr:cNvPr id="466" name="Picture 465" descr="http://www.quandpartir.com/meteo/images/notevert.gif">
          <a:hlinkClick xmlns:r="http://schemas.openxmlformats.org/officeDocument/2006/relationships" r:id="rId8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264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18</xdr:row>
      <xdr:rowOff>0</xdr:rowOff>
    </xdr:from>
    <xdr:to>
      <xdr:col>108</xdr:col>
      <xdr:colOff>381000</xdr:colOff>
      <xdr:row>18</xdr:row>
      <xdr:rowOff>285750</xdr:rowOff>
    </xdr:to>
    <xdr:pic>
      <xdr:nvPicPr>
        <xdr:cNvPr id="467" name="Picture 466" descr="http://www.quandpartir.com/meteo/images/notevert.gif">
          <a:hlinkClick xmlns:r="http://schemas.openxmlformats.org/officeDocument/2006/relationships" r:id="rId8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19</xdr:row>
      <xdr:rowOff>0</xdr:rowOff>
    </xdr:from>
    <xdr:to>
      <xdr:col>108</xdr:col>
      <xdr:colOff>381000</xdr:colOff>
      <xdr:row>19</xdr:row>
      <xdr:rowOff>285750</xdr:rowOff>
    </xdr:to>
    <xdr:pic>
      <xdr:nvPicPr>
        <xdr:cNvPr id="468" name="Picture 467"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398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20</xdr:row>
      <xdr:rowOff>0</xdr:rowOff>
    </xdr:from>
    <xdr:to>
      <xdr:col>108</xdr:col>
      <xdr:colOff>381000</xdr:colOff>
      <xdr:row>20</xdr:row>
      <xdr:rowOff>285750</xdr:rowOff>
    </xdr:to>
    <xdr:pic>
      <xdr:nvPicPr>
        <xdr:cNvPr id="469" name="Picture 468"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493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21</xdr:row>
      <xdr:rowOff>0</xdr:rowOff>
    </xdr:from>
    <xdr:to>
      <xdr:col>108</xdr:col>
      <xdr:colOff>381000</xdr:colOff>
      <xdr:row>21</xdr:row>
      <xdr:rowOff>285750</xdr:rowOff>
    </xdr:to>
    <xdr:pic>
      <xdr:nvPicPr>
        <xdr:cNvPr id="470" name="Picture 469"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569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22</xdr:row>
      <xdr:rowOff>0</xdr:rowOff>
    </xdr:from>
    <xdr:to>
      <xdr:col>108</xdr:col>
      <xdr:colOff>381000</xdr:colOff>
      <xdr:row>22</xdr:row>
      <xdr:rowOff>285750</xdr:rowOff>
    </xdr:to>
    <xdr:pic>
      <xdr:nvPicPr>
        <xdr:cNvPr id="471" name="Picture 470"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23</xdr:row>
      <xdr:rowOff>0</xdr:rowOff>
    </xdr:from>
    <xdr:to>
      <xdr:col>108</xdr:col>
      <xdr:colOff>381000</xdr:colOff>
      <xdr:row>23</xdr:row>
      <xdr:rowOff>285750</xdr:rowOff>
    </xdr:to>
    <xdr:pic>
      <xdr:nvPicPr>
        <xdr:cNvPr id="472" name="Picture 471" descr="http://www.quandpartir.com/meteo/images/notevert.gif">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741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24</xdr:row>
      <xdr:rowOff>0</xdr:rowOff>
    </xdr:from>
    <xdr:to>
      <xdr:col>108</xdr:col>
      <xdr:colOff>381000</xdr:colOff>
      <xdr:row>24</xdr:row>
      <xdr:rowOff>285750</xdr:rowOff>
    </xdr:to>
    <xdr:pic>
      <xdr:nvPicPr>
        <xdr:cNvPr id="473" name="Picture 472" descr="http://www.quandpartir.com/meteo/images/notevert.gif">
          <a:hlinkClick xmlns:r="http://schemas.openxmlformats.org/officeDocument/2006/relationships" r:id="rId8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836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25</xdr:row>
      <xdr:rowOff>0</xdr:rowOff>
    </xdr:from>
    <xdr:to>
      <xdr:col>108</xdr:col>
      <xdr:colOff>381000</xdr:colOff>
      <xdr:row>25</xdr:row>
      <xdr:rowOff>285750</xdr:rowOff>
    </xdr:to>
    <xdr:pic>
      <xdr:nvPicPr>
        <xdr:cNvPr id="474" name="Picture 473" descr="http://www.quandpartir.com/meteo/images/notevert.gif">
          <a:hlinkClick xmlns:r="http://schemas.openxmlformats.org/officeDocument/2006/relationships" r:id="rId5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26</xdr:row>
      <xdr:rowOff>0</xdr:rowOff>
    </xdr:from>
    <xdr:to>
      <xdr:col>108</xdr:col>
      <xdr:colOff>381000</xdr:colOff>
      <xdr:row>26</xdr:row>
      <xdr:rowOff>285750</xdr:rowOff>
    </xdr:to>
    <xdr:pic>
      <xdr:nvPicPr>
        <xdr:cNvPr id="475" name="Picture 474" descr="http://www.quandpartir.com/meteo/images/notevert.gif">
          <a:hlinkClick xmlns:r="http://schemas.openxmlformats.org/officeDocument/2006/relationships" r:id="rId6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007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27</xdr:row>
      <xdr:rowOff>0</xdr:rowOff>
    </xdr:from>
    <xdr:to>
      <xdr:col>108</xdr:col>
      <xdr:colOff>381000</xdr:colOff>
      <xdr:row>27</xdr:row>
      <xdr:rowOff>285750</xdr:rowOff>
    </xdr:to>
    <xdr:pic>
      <xdr:nvPicPr>
        <xdr:cNvPr id="476" name="Picture 475"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28</xdr:row>
      <xdr:rowOff>0</xdr:rowOff>
    </xdr:from>
    <xdr:to>
      <xdr:col>108</xdr:col>
      <xdr:colOff>381000</xdr:colOff>
      <xdr:row>28</xdr:row>
      <xdr:rowOff>285750</xdr:rowOff>
    </xdr:to>
    <xdr:pic>
      <xdr:nvPicPr>
        <xdr:cNvPr id="477" name="Picture 476"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141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29</xdr:row>
      <xdr:rowOff>0</xdr:rowOff>
    </xdr:from>
    <xdr:to>
      <xdr:col>108</xdr:col>
      <xdr:colOff>381000</xdr:colOff>
      <xdr:row>29</xdr:row>
      <xdr:rowOff>285750</xdr:rowOff>
    </xdr:to>
    <xdr:pic>
      <xdr:nvPicPr>
        <xdr:cNvPr id="478" name="Picture 477"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274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30</xdr:row>
      <xdr:rowOff>0</xdr:rowOff>
    </xdr:from>
    <xdr:to>
      <xdr:col>108</xdr:col>
      <xdr:colOff>381000</xdr:colOff>
      <xdr:row>30</xdr:row>
      <xdr:rowOff>285750</xdr:rowOff>
    </xdr:to>
    <xdr:pic>
      <xdr:nvPicPr>
        <xdr:cNvPr id="479" name="Picture 478"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350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31</xdr:row>
      <xdr:rowOff>0</xdr:rowOff>
    </xdr:from>
    <xdr:to>
      <xdr:col>108</xdr:col>
      <xdr:colOff>381000</xdr:colOff>
      <xdr:row>31</xdr:row>
      <xdr:rowOff>285750</xdr:rowOff>
    </xdr:to>
    <xdr:pic>
      <xdr:nvPicPr>
        <xdr:cNvPr id="480" name="Picture 479"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446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32</xdr:row>
      <xdr:rowOff>0</xdr:rowOff>
    </xdr:from>
    <xdr:to>
      <xdr:col>108</xdr:col>
      <xdr:colOff>381000</xdr:colOff>
      <xdr:row>32</xdr:row>
      <xdr:rowOff>285750</xdr:rowOff>
    </xdr:to>
    <xdr:pic>
      <xdr:nvPicPr>
        <xdr:cNvPr id="481" name="Picture 480" descr="http://www.quandpartir.com/meteo/images/notevert.gif">
          <a:hlinkClick xmlns:r="http://schemas.openxmlformats.org/officeDocument/2006/relationships" r:id="rId6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522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33</xdr:row>
      <xdr:rowOff>0</xdr:rowOff>
    </xdr:from>
    <xdr:to>
      <xdr:col>108</xdr:col>
      <xdr:colOff>381000</xdr:colOff>
      <xdr:row>33</xdr:row>
      <xdr:rowOff>285750</xdr:rowOff>
    </xdr:to>
    <xdr:pic>
      <xdr:nvPicPr>
        <xdr:cNvPr id="482" name="Picture 481"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579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34</xdr:row>
      <xdr:rowOff>0</xdr:rowOff>
    </xdr:from>
    <xdr:to>
      <xdr:col>108</xdr:col>
      <xdr:colOff>381000</xdr:colOff>
      <xdr:row>34</xdr:row>
      <xdr:rowOff>285750</xdr:rowOff>
    </xdr:to>
    <xdr:pic>
      <xdr:nvPicPr>
        <xdr:cNvPr id="483" name="Picture 482"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674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35</xdr:row>
      <xdr:rowOff>0</xdr:rowOff>
    </xdr:from>
    <xdr:to>
      <xdr:col>108</xdr:col>
      <xdr:colOff>381000</xdr:colOff>
      <xdr:row>35</xdr:row>
      <xdr:rowOff>285750</xdr:rowOff>
    </xdr:to>
    <xdr:pic>
      <xdr:nvPicPr>
        <xdr:cNvPr id="484" name="Picture 483"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731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36</xdr:row>
      <xdr:rowOff>0</xdr:rowOff>
    </xdr:from>
    <xdr:to>
      <xdr:col>108</xdr:col>
      <xdr:colOff>381000</xdr:colOff>
      <xdr:row>36</xdr:row>
      <xdr:rowOff>285750</xdr:rowOff>
    </xdr:to>
    <xdr:pic>
      <xdr:nvPicPr>
        <xdr:cNvPr id="485" name="Picture 484"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807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37</xdr:row>
      <xdr:rowOff>0</xdr:rowOff>
    </xdr:from>
    <xdr:to>
      <xdr:col>108</xdr:col>
      <xdr:colOff>381000</xdr:colOff>
      <xdr:row>37</xdr:row>
      <xdr:rowOff>285750</xdr:rowOff>
    </xdr:to>
    <xdr:pic>
      <xdr:nvPicPr>
        <xdr:cNvPr id="486" name="Picture 485"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884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38</xdr:row>
      <xdr:rowOff>0</xdr:rowOff>
    </xdr:from>
    <xdr:to>
      <xdr:col>108</xdr:col>
      <xdr:colOff>381000</xdr:colOff>
      <xdr:row>38</xdr:row>
      <xdr:rowOff>285750</xdr:rowOff>
    </xdr:to>
    <xdr:pic>
      <xdr:nvPicPr>
        <xdr:cNvPr id="487" name="Picture 486"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2979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39</xdr:row>
      <xdr:rowOff>0</xdr:rowOff>
    </xdr:from>
    <xdr:to>
      <xdr:col>108</xdr:col>
      <xdr:colOff>381000</xdr:colOff>
      <xdr:row>39</xdr:row>
      <xdr:rowOff>285750</xdr:rowOff>
    </xdr:to>
    <xdr:pic>
      <xdr:nvPicPr>
        <xdr:cNvPr id="488" name="Picture 487"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036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40</xdr:row>
      <xdr:rowOff>0</xdr:rowOff>
    </xdr:from>
    <xdr:to>
      <xdr:col>108</xdr:col>
      <xdr:colOff>381000</xdr:colOff>
      <xdr:row>40</xdr:row>
      <xdr:rowOff>285750</xdr:rowOff>
    </xdr:to>
    <xdr:pic>
      <xdr:nvPicPr>
        <xdr:cNvPr id="489" name="Picture 488" descr="http://www.quandpartir.com/meteo/images/notevert.gif">
          <a:hlinkClick xmlns:r="http://schemas.openxmlformats.org/officeDocument/2006/relationships" r:id="rId7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131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41</xdr:row>
      <xdr:rowOff>0</xdr:rowOff>
    </xdr:from>
    <xdr:to>
      <xdr:col>108</xdr:col>
      <xdr:colOff>381000</xdr:colOff>
      <xdr:row>41</xdr:row>
      <xdr:rowOff>285750</xdr:rowOff>
    </xdr:to>
    <xdr:pic>
      <xdr:nvPicPr>
        <xdr:cNvPr id="490" name="Picture 489"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208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42</xdr:row>
      <xdr:rowOff>0</xdr:rowOff>
    </xdr:from>
    <xdr:to>
      <xdr:col>108</xdr:col>
      <xdr:colOff>381000</xdr:colOff>
      <xdr:row>42</xdr:row>
      <xdr:rowOff>285750</xdr:rowOff>
    </xdr:to>
    <xdr:pic>
      <xdr:nvPicPr>
        <xdr:cNvPr id="491" name="Picture 490" descr="http://www.quandpartir.com/meteo/images/notevert.gif">
          <a:hlinkClick xmlns:r="http://schemas.openxmlformats.org/officeDocument/2006/relationships" r:id="rId6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303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43</xdr:row>
      <xdr:rowOff>0</xdr:rowOff>
    </xdr:from>
    <xdr:to>
      <xdr:col>108</xdr:col>
      <xdr:colOff>381000</xdr:colOff>
      <xdr:row>43</xdr:row>
      <xdr:rowOff>285750</xdr:rowOff>
    </xdr:to>
    <xdr:pic>
      <xdr:nvPicPr>
        <xdr:cNvPr id="492" name="Picture 491" descr="http://www.quandpartir.com/meteo/images/notevert.gif">
          <a:hlinkClick xmlns:r="http://schemas.openxmlformats.org/officeDocument/2006/relationships" r:id="rId5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379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44</xdr:row>
      <xdr:rowOff>0</xdr:rowOff>
    </xdr:from>
    <xdr:to>
      <xdr:col>108</xdr:col>
      <xdr:colOff>381000</xdr:colOff>
      <xdr:row>44</xdr:row>
      <xdr:rowOff>285750</xdr:rowOff>
    </xdr:to>
    <xdr:pic>
      <xdr:nvPicPr>
        <xdr:cNvPr id="493" name="Picture 492"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474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45</xdr:row>
      <xdr:rowOff>0</xdr:rowOff>
    </xdr:from>
    <xdr:to>
      <xdr:col>108</xdr:col>
      <xdr:colOff>381000</xdr:colOff>
      <xdr:row>45</xdr:row>
      <xdr:rowOff>285750</xdr:rowOff>
    </xdr:to>
    <xdr:pic>
      <xdr:nvPicPr>
        <xdr:cNvPr id="494" name="Picture 493"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569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46</xdr:row>
      <xdr:rowOff>0</xdr:rowOff>
    </xdr:from>
    <xdr:to>
      <xdr:col>108</xdr:col>
      <xdr:colOff>381000</xdr:colOff>
      <xdr:row>46</xdr:row>
      <xdr:rowOff>285750</xdr:rowOff>
    </xdr:to>
    <xdr:pic>
      <xdr:nvPicPr>
        <xdr:cNvPr id="495" name="Picture 494" descr="http://www.quandpartir.com/meteo/images/notevert.gif">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646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47</xdr:row>
      <xdr:rowOff>0</xdr:rowOff>
    </xdr:from>
    <xdr:to>
      <xdr:col>108</xdr:col>
      <xdr:colOff>381000</xdr:colOff>
      <xdr:row>47</xdr:row>
      <xdr:rowOff>285750</xdr:rowOff>
    </xdr:to>
    <xdr:pic>
      <xdr:nvPicPr>
        <xdr:cNvPr id="496" name="Picture 495"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741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48</xdr:row>
      <xdr:rowOff>0</xdr:rowOff>
    </xdr:from>
    <xdr:to>
      <xdr:col>108</xdr:col>
      <xdr:colOff>381000</xdr:colOff>
      <xdr:row>48</xdr:row>
      <xdr:rowOff>285750</xdr:rowOff>
    </xdr:to>
    <xdr:pic>
      <xdr:nvPicPr>
        <xdr:cNvPr id="497" name="Picture 496" descr="http://www.quandpartir.com/meteo/images/notevert.gif">
          <a:hlinkClick xmlns:r="http://schemas.openxmlformats.org/officeDocument/2006/relationships" r:id="rId5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817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49</xdr:row>
      <xdr:rowOff>0</xdr:rowOff>
    </xdr:from>
    <xdr:to>
      <xdr:col>108</xdr:col>
      <xdr:colOff>381000</xdr:colOff>
      <xdr:row>49</xdr:row>
      <xdr:rowOff>285750</xdr:rowOff>
    </xdr:to>
    <xdr:pic>
      <xdr:nvPicPr>
        <xdr:cNvPr id="498" name="Picture 497"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89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50</xdr:row>
      <xdr:rowOff>0</xdr:rowOff>
    </xdr:from>
    <xdr:to>
      <xdr:col>108</xdr:col>
      <xdr:colOff>381000</xdr:colOff>
      <xdr:row>50</xdr:row>
      <xdr:rowOff>285750</xdr:rowOff>
    </xdr:to>
    <xdr:pic>
      <xdr:nvPicPr>
        <xdr:cNvPr id="499" name="Picture 498"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3989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0</xdr:colOff>
      <xdr:row>51</xdr:row>
      <xdr:rowOff>0</xdr:rowOff>
    </xdr:from>
    <xdr:to>
      <xdr:col>108</xdr:col>
      <xdr:colOff>381000</xdr:colOff>
      <xdr:row>51</xdr:row>
      <xdr:rowOff>285750</xdr:rowOff>
    </xdr:to>
    <xdr:pic>
      <xdr:nvPicPr>
        <xdr:cNvPr id="500" name="Picture 499"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874275" y="4065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xdr:row>
      <xdr:rowOff>0</xdr:rowOff>
    </xdr:from>
    <xdr:to>
      <xdr:col>119</xdr:col>
      <xdr:colOff>381000</xdr:colOff>
      <xdr:row>2</xdr:row>
      <xdr:rowOff>285750</xdr:rowOff>
    </xdr:to>
    <xdr:pic>
      <xdr:nvPicPr>
        <xdr:cNvPr id="501" name="Picture 500"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xdr:row>
      <xdr:rowOff>0</xdr:rowOff>
    </xdr:from>
    <xdr:to>
      <xdr:col>119</xdr:col>
      <xdr:colOff>381000</xdr:colOff>
      <xdr:row>3</xdr:row>
      <xdr:rowOff>285750</xdr:rowOff>
    </xdr:to>
    <xdr:pic>
      <xdr:nvPicPr>
        <xdr:cNvPr id="502" name="Picture 501"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xdr:row>
      <xdr:rowOff>0</xdr:rowOff>
    </xdr:from>
    <xdr:to>
      <xdr:col>119</xdr:col>
      <xdr:colOff>381000</xdr:colOff>
      <xdr:row>4</xdr:row>
      <xdr:rowOff>285750</xdr:rowOff>
    </xdr:to>
    <xdr:pic>
      <xdr:nvPicPr>
        <xdr:cNvPr id="503" name="Picture 502"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5</xdr:row>
      <xdr:rowOff>0</xdr:rowOff>
    </xdr:from>
    <xdr:to>
      <xdr:col>119</xdr:col>
      <xdr:colOff>381000</xdr:colOff>
      <xdr:row>5</xdr:row>
      <xdr:rowOff>285750</xdr:rowOff>
    </xdr:to>
    <xdr:pic>
      <xdr:nvPicPr>
        <xdr:cNvPr id="504" name="Picture 503" descr="http://www.quandpartir.com/meteo/images/notevert.gif">
          <a:hlinkClick xmlns:r="http://schemas.openxmlformats.org/officeDocument/2006/relationships" r:id="rId4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6</xdr:row>
      <xdr:rowOff>0</xdr:rowOff>
    </xdr:from>
    <xdr:to>
      <xdr:col>119</xdr:col>
      <xdr:colOff>381000</xdr:colOff>
      <xdr:row>6</xdr:row>
      <xdr:rowOff>285750</xdr:rowOff>
    </xdr:to>
    <xdr:pic>
      <xdr:nvPicPr>
        <xdr:cNvPr id="505" name="Picture 504"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7</xdr:row>
      <xdr:rowOff>0</xdr:rowOff>
    </xdr:from>
    <xdr:to>
      <xdr:col>119</xdr:col>
      <xdr:colOff>381000</xdr:colOff>
      <xdr:row>7</xdr:row>
      <xdr:rowOff>285750</xdr:rowOff>
    </xdr:to>
    <xdr:pic>
      <xdr:nvPicPr>
        <xdr:cNvPr id="506" name="Picture 505"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464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8</xdr:row>
      <xdr:rowOff>0</xdr:rowOff>
    </xdr:from>
    <xdr:to>
      <xdr:col>119</xdr:col>
      <xdr:colOff>381000</xdr:colOff>
      <xdr:row>8</xdr:row>
      <xdr:rowOff>285750</xdr:rowOff>
    </xdr:to>
    <xdr:pic>
      <xdr:nvPicPr>
        <xdr:cNvPr id="507" name="Picture 506"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541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9</xdr:row>
      <xdr:rowOff>0</xdr:rowOff>
    </xdr:from>
    <xdr:to>
      <xdr:col>119</xdr:col>
      <xdr:colOff>381000</xdr:colOff>
      <xdr:row>9</xdr:row>
      <xdr:rowOff>285750</xdr:rowOff>
    </xdr:to>
    <xdr:pic>
      <xdr:nvPicPr>
        <xdr:cNvPr id="508" name="Picture 507" descr="http://www.quandpartir.com/meteo/images/notevert.gif">
          <a:hlinkClick xmlns:r="http://schemas.openxmlformats.org/officeDocument/2006/relationships" r:id="rId8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617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10</xdr:row>
      <xdr:rowOff>0</xdr:rowOff>
    </xdr:from>
    <xdr:to>
      <xdr:col>119</xdr:col>
      <xdr:colOff>381000</xdr:colOff>
      <xdr:row>10</xdr:row>
      <xdr:rowOff>285750</xdr:rowOff>
    </xdr:to>
    <xdr:pic>
      <xdr:nvPicPr>
        <xdr:cNvPr id="509" name="Picture 508" descr="http://www.quandpartir.com/meteo/images/notevert.gif">
          <a:hlinkClick xmlns:r="http://schemas.openxmlformats.org/officeDocument/2006/relationships" r:id="rId8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712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11</xdr:row>
      <xdr:rowOff>0</xdr:rowOff>
    </xdr:from>
    <xdr:to>
      <xdr:col>119</xdr:col>
      <xdr:colOff>381000</xdr:colOff>
      <xdr:row>11</xdr:row>
      <xdr:rowOff>285750</xdr:rowOff>
    </xdr:to>
    <xdr:pic>
      <xdr:nvPicPr>
        <xdr:cNvPr id="510" name="Picture 509"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788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12</xdr:row>
      <xdr:rowOff>0</xdr:rowOff>
    </xdr:from>
    <xdr:to>
      <xdr:col>119</xdr:col>
      <xdr:colOff>381000</xdr:colOff>
      <xdr:row>12</xdr:row>
      <xdr:rowOff>285750</xdr:rowOff>
    </xdr:to>
    <xdr:pic>
      <xdr:nvPicPr>
        <xdr:cNvPr id="511" name="Picture 510"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883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13</xdr:row>
      <xdr:rowOff>0</xdr:rowOff>
    </xdr:from>
    <xdr:to>
      <xdr:col>119</xdr:col>
      <xdr:colOff>381000</xdr:colOff>
      <xdr:row>13</xdr:row>
      <xdr:rowOff>285750</xdr:rowOff>
    </xdr:to>
    <xdr:pic>
      <xdr:nvPicPr>
        <xdr:cNvPr id="512" name="Picture 511"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979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14</xdr:row>
      <xdr:rowOff>0</xdr:rowOff>
    </xdr:from>
    <xdr:to>
      <xdr:col>119</xdr:col>
      <xdr:colOff>381000</xdr:colOff>
      <xdr:row>14</xdr:row>
      <xdr:rowOff>285750</xdr:rowOff>
    </xdr:to>
    <xdr:pic>
      <xdr:nvPicPr>
        <xdr:cNvPr id="513" name="Picture 512" descr="http://www.quandpartir.com/meteo/images/notevert.gif">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055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15</xdr:row>
      <xdr:rowOff>0</xdr:rowOff>
    </xdr:from>
    <xdr:to>
      <xdr:col>119</xdr:col>
      <xdr:colOff>381000</xdr:colOff>
      <xdr:row>15</xdr:row>
      <xdr:rowOff>285750</xdr:rowOff>
    </xdr:to>
    <xdr:pic>
      <xdr:nvPicPr>
        <xdr:cNvPr id="514" name="Picture 513" descr="http://www.quandpartir.com/meteo/images/notevert.gif">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131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16</xdr:row>
      <xdr:rowOff>0</xdr:rowOff>
    </xdr:from>
    <xdr:to>
      <xdr:col>119</xdr:col>
      <xdr:colOff>381000</xdr:colOff>
      <xdr:row>16</xdr:row>
      <xdr:rowOff>285750</xdr:rowOff>
    </xdr:to>
    <xdr:pic>
      <xdr:nvPicPr>
        <xdr:cNvPr id="515" name="Picture 514" descr="http://www.quandpartir.com/meteo/images/notevert.gif">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207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17</xdr:row>
      <xdr:rowOff>0</xdr:rowOff>
    </xdr:from>
    <xdr:to>
      <xdr:col>119</xdr:col>
      <xdr:colOff>381000</xdr:colOff>
      <xdr:row>17</xdr:row>
      <xdr:rowOff>285750</xdr:rowOff>
    </xdr:to>
    <xdr:pic>
      <xdr:nvPicPr>
        <xdr:cNvPr id="516" name="Picture 515" descr="http://www.quandpartir.com/meteo/images/notevert.gif">
          <a:hlinkClick xmlns:r="http://schemas.openxmlformats.org/officeDocument/2006/relationships" r:id="rId4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303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18</xdr:row>
      <xdr:rowOff>0</xdr:rowOff>
    </xdr:from>
    <xdr:to>
      <xdr:col>119</xdr:col>
      <xdr:colOff>381000</xdr:colOff>
      <xdr:row>18</xdr:row>
      <xdr:rowOff>285750</xdr:rowOff>
    </xdr:to>
    <xdr:pic>
      <xdr:nvPicPr>
        <xdr:cNvPr id="517" name="Picture 516"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379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19</xdr:row>
      <xdr:rowOff>0</xdr:rowOff>
    </xdr:from>
    <xdr:to>
      <xdr:col>119</xdr:col>
      <xdr:colOff>381000</xdr:colOff>
      <xdr:row>19</xdr:row>
      <xdr:rowOff>285750</xdr:rowOff>
    </xdr:to>
    <xdr:pic>
      <xdr:nvPicPr>
        <xdr:cNvPr id="518" name="Picture 517" descr="http://www.quandpartir.com/meteo/images/notevert.gif">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436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20</xdr:row>
      <xdr:rowOff>0</xdr:rowOff>
    </xdr:from>
    <xdr:to>
      <xdr:col>119</xdr:col>
      <xdr:colOff>381000</xdr:colOff>
      <xdr:row>20</xdr:row>
      <xdr:rowOff>285750</xdr:rowOff>
    </xdr:to>
    <xdr:pic>
      <xdr:nvPicPr>
        <xdr:cNvPr id="519" name="Picture 518"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531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21</xdr:row>
      <xdr:rowOff>0</xdr:rowOff>
    </xdr:from>
    <xdr:to>
      <xdr:col>119</xdr:col>
      <xdr:colOff>381000</xdr:colOff>
      <xdr:row>21</xdr:row>
      <xdr:rowOff>285750</xdr:rowOff>
    </xdr:to>
    <xdr:pic>
      <xdr:nvPicPr>
        <xdr:cNvPr id="520" name="Picture 519"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607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22</xdr:row>
      <xdr:rowOff>0</xdr:rowOff>
    </xdr:from>
    <xdr:to>
      <xdr:col>119</xdr:col>
      <xdr:colOff>381000</xdr:colOff>
      <xdr:row>22</xdr:row>
      <xdr:rowOff>285750</xdr:rowOff>
    </xdr:to>
    <xdr:pic>
      <xdr:nvPicPr>
        <xdr:cNvPr id="521" name="Picture 520"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703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23</xdr:row>
      <xdr:rowOff>0</xdr:rowOff>
    </xdr:from>
    <xdr:to>
      <xdr:col>119</xdr:col>
      <xdr:colOff>381000</xdr:colOff>
      <xdr:row>23</xdr:row>
      <xdr:rowOff>285750</xdr:rowOff>
    </xdr:to>
    <xdr:pic>
      <xdr:nvPicPr>
        <xdr:cNvPr id="522" name="Picture 521"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779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24</xdr:row>
      <xdr:rowOff>0</xdr:rowOff>
    </xdr:from>
    <xdr:to>
      <xdr:col>119</xdr:col>
      <xdr:colOff>381000</xdr:colOff>
      <xdr:row>24</xdr:row>
      <xdr:rowOff>285750</xdr:rowOff>
    </xdr:to>
    <xdr:pic>
      <xdr:nvPicPr>
        <xdr:cNvPr id="523" name="Picture 522"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874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25</xdr:row>
      <xdr:rowOff>0</xdr:rowOff>
    </xdr:from>
    <xdr:to>
      <xdr:col>119</xdr:col>
      <xdr:colOff>381000</xdr:colOff>
      <xdr:row>25</xdr:row>
      <xdr:rowOff>285750</xdr:rowOff>
    </xdr:to>
    <xdr:pic>
      <xdr:nvPicPr>
        <xdr:cNvPr id="524" name="Picture 523" descr="http://www.quandpartir.com/meteo/images/notevert.gif">
          <a:hlinkClick xmlns:r="http://schemas.openxmlformats.org/officeDocument/2006/relationships" r:id="rId8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1969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26</xdr:row>
      <xdr:rowOff>0</xdr:rowOff>
    </xdr:from>
    <xdr:to>
      <xdr:col>119</xdr:col>
      <xdr:colOff>381000</xdr:colOff>
      <xdr:row>26</xdr:row>
      <xdr:rowOff>285750</xdr:rowOff>
    </xdr:to>
    <xdr:pic>
      <xdr:nvPicPr>
        <xdr:cNvPr id="525" name="Picture 524" descr="http://www.quandpartir.com/meteo/images/notevert.gif">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065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27</xdr:row>
      <xdr:rowOff>0</xdr:rowOff>
    </xdr:from>
    <xdr:to>
      <xdr:col>119</xdr:col>
      <xdr:colOff>381000</xdr:colOff>
      <xdr:row>27</xdr:row>
      <xdr:rowOff>285750</xdr:rowOff>
    </xdr:to>
    <xdr:pic>
      <xdr:nvPicPr>
        <xdr:cNvPr id="526" name="Picture 525" descr="http://www.quandpartir.com/meteo/images/notevert.gif">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122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28</xdr:row>
      <xdr:rowOff>0</xdr:rowOff>
    </xdr:from>
    <xdr:to>
      <xdr:col>119</xdr:col>
      <xdr:colOff>381000</xdr:colOff>
      <xdr:row>28</xdr:row>
      <xdr:rowOff>285750</xdr:rowOff>
    </xdr:to>
    <xdr:pic>
      <xdr:nvPicPr>
        <xdr:cNvPr id="527" name="Picture 526" descr="http://www.quandpartir.com/meteo/images/notevert.gif">
          <a:hlinkClick xmlns:r="http://schemas.openxmlformats.org/officeDocument/2006/relationships" r:id="rId5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198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29</xdr:row>
      <xdr:rowOff>0</xdr:rowOff>
    </xdr:from>
    <xdr:to>
      <xdr:col>119</xdr:col>
      <xdr:colOff>381000</xdr:colOff>
      <xdr:row>29</xdr:row>
      <xdr:rowOff>285750</xdr:rowOff>
    </xdr:to>
    <xdr:pic>
      <xdr:nvPicPr>
        <xdr:cNvPr id="528" name="Picture 527"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331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30</xdr:row>
      <xdr:rowOff>0</xdr:rowOff>
    </xdr:from>
    <xdr:to>
      <xdr:col>119</xdr:col>
      <xdr:colOff>381000</xdr:colOff>
      <xdr:row>30</xdr:row>
      <xdr:rowOff>285750</xdr:rowOff>
    </xdr:to>
    <xdr:pic>
      <xdr:nvPicPr>
        <xdr:cNvPr id="529" name="Picture 528" descr="http://www.quandpartir.com/meteo/images/notevert.gif">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407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31</xdr:row>
      <xdr:rowOff>0</xdr:rowOff>
    </xdr:from>
    <xdr:to>
      <xdr:col>119</xdr:col>
      <xdr:colOff>381000</xdr:colOff>
      <xdr:row>31</xdr:row>
      <xdr:rowOff>285750</xdr:rowOff>
    </xdr:to>
    <xdr:pic>
      <xdr:nvPicPr>
        <xdr:cNvPr id="530" name="Picture 529" descr="http://www.quandpartir.com/meteo/images/notevert.gif">
          <a:hlinkClick xmlns:r="http://schemas.openxmlformats.org/officeDocument/2006/relationships" r:id="rId2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503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32</xdr:row>
      <xdr:rowOff>0</xdr:rowOff>
    </xdr:from>
    <xdr:to>
      <xdr:col>119</xdr:col>
      <xdr:colOff>381000</xdr:colOff>
      <xdr:row>32</xdr:row>
      <xdr:rowOff>285750</xdr:rowOff>
    </xdr:to>
    <xdr:pic>
      <xdr:nvPicPr>
        <xdr:cNvPr id="531" name="Picture 530"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579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33</xdr:row>
      <xdr:rowOff>0</xdr:rowOff>
    </xdr:from>
    <xdr:to>
      <xdr:col>119</xdr:col>
      <xdr:colOff>381000</xdr:colOff>
      <xdr:row>33</xdr:row>
      <xdr:rowOff>285750</xdr:rowOff>
    </xdr:to>
    <xdr:pic>
      <xdr:nvPicPr>
        <xdr:cNvPr id="532" name="Picture 531"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655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34</xdr:row>
      <xdr:rowOff>0</xdr:rowOff>
    </xdr:from>
    <xdr:to>
      <xdr:col>119</xdr:col>
      <xdr:colOff>381000</xdr:colOff>
      <xdr:row>34</xdr:row>
      <xdr:rowOff>285750</xdr:rowOff>
    </xdr:to>
    <xdr:pic>
      <xdr:nvPicPr>
        <xdr:cNvPr id="533" name="Picture 532"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750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35</xdr:row>
      <xdr:rowOff>0</xdr:rowOff>
    </xdr:from>
    <xdr:to>
      <xdr:col>119</xdr:col>
      <xdr:colOff>381000</xdr:colOff>
      <xdr:row>35</xdr:row>
      <xdr:rowOff>285750</xdr:rowOff>
    </xdr:to>
    <xdr:pic>
      <xdr:nvPicPr>
        <xdr:cNvPr id="534" name="Picture 533" descr="http://www.quandpartir.com/meteo/images/notevert.gif">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846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36</xdr:row>
      <xdr:rowOff>0</xdr:rowOff>
    </xdr:from>
    <xdr:to>
      <xdr:col>119</xdr:col>
      <xdr:colOff>381000</xdr:colOff>
      <xdr:row>36</xdr:row>
      <xdr:rowOff>285750</xdr:rowOff>
    </xdr:to>
    <xdr:pic>
      <xdr:nvPicPr>
        <xdr:cNvPr id="535" name="Picture 534" descr="http://www.quandpartir.com/meteo/images/notevert.gif">
          <a:hlinkClick xmlns:r="http://schemas.openxmlformats.org/officeDocument/2006/relationships" r:id="rId3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922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37</xdr:row>
      <xdr:rowOff>0</xdr:rowOff>
    </xdr:from>
    <xdr:to>
      <xdr:col>119</xdr:col>
      <xdr:colOff>381000</xdr:colOff>
      <xdr:row>37</xdr:row>
      <xdr:rowOff>285750</xdr:rowOff>
    </xdr:to>
    <xdr:pic>
      <xdr:nvPicPr>
        <xdr:cNvPr id="536" name="Picture 535"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2998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38</xdr:row>
      <xdr:rowOff>0</xdr:rowOff>
    </xdr:from>
    <xdr:to>
      <xdr:col>119</xdr:col>
      <xdr:colOff>381000</xdr:colOff>
      <xdr:row>38</xdr:row>
      <xdr:rowOff>285750</xdr:rowOff>
    </xdr:to>
    <xdr:pic>
      <xdr:nvPicPr>
        <xdr:cNvPr id="537" name="Picture 536" descr="http://www.quandpartir.com/meteo/images/notevert.gif">
          <a:hlinkClick xmlns:r="http://schemas.openxmlformats.org/officeDocument/2006/relationships" r:id="rId5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093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39</xdr:row>
      <xdr:rowOff>0</xdr:rowOff>
    </xdr:from>
    <xdr:to>
      <xdr:col>119</xdr:col>
      <xdr:colOff>381000</xdr:colOff>
      <xdr:row>39</xdr:row>
      <xdr:rowOff>285750</xdr:rowOff>
    </xdr:to>
    <xdr:pic>
      <xdr:nvPicPr>
        <xdr:cNvPr id="538" name="Picture 537"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150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40</xdr:row>
      <xdr:rowOff>0</xdr:rowOff>
    </xdr:from>
    <xdr:to>
      <xdr:col>119</xdr:col>
      <xdr:colOff>381000</xdr:colOff>
      <xdr:row>40</xdr:row>
      <xdr:rowOff>285750</xdr:rowOff>
    </xdr:to>
    <xdr:pic>
      <xdr:nvPicPr>
        <xdr:cNvPr id="539" name="Picture 538"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246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41</xdr:row>
      <xdr:rowOff>0</xdr:rowOff>
    </xdr:from>
    <xdr:to>
      <xdr:col>119</xdr:col>
      <xdr:colOff>381000</xdr:colOff>
      <xdr:row>41</xdr:row>
      <xdr:rowOff>285750</xdr:rowOff>
    </xdr:to>
    <xdr:pic>
      <xdr:nvPicPr>
        <xdr:cNvPr id="540" name="Picture 539"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322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42</xdr:row>
      <xdr:rowOff>0</xdr:rowOff>
    </xdr:from>
    <xdr:to>
      <xdr:col>119</xdr:col>
      <xdr:colOff>381000</xdr:colOff>
      <xdr:row>42</xdr:row>
      <xdr:rowOff>285750</xdr:rowOff>
    </xdr:to>
    <xdr:pic>
      <xdr:nvPicPr>
        <xdr:cNvPr id="541" name="Picture 540"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417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43</xdr:row>
      <xdr:rowOff>0</xdr:rowOff>
    </xdr:from>
    <xdr:to>
      <xdr:col>119</xdr:col>
      <xdr:colOff>381000</xdr:colOff>
      <xdr:row>43</xdr:row>
      <xdr:rowOff>285750</xdr:rowOff>
    </xdr:to>
    <xdr:pic>
      <xdr:nvPicPr>
        <xdr:cNvPr id="542" name="Picture 541" descr="http://www.quandpartir.com/meteo/images/notevert.gif">
          <a:hlinkClick xmlns:r="http://schemas.openxmlformats.org/officeDocument/2006/relationships" r:id="rId6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493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44</xdr:row>
      <xdr:rowOff>0</xdr:rowOff>
    </xdr:from>
    <xdr:to>
      <xdr:col>119</xdr:col>
      <xdr:colOff>381000</xdr:colOff>
      <xdr:row>44</xdr:row>
      <xdr:rowOff>285750</xdr:rowOff>
    </xdr:to>
    <xdr:pic>
      <xdr:nvPicPr>
        <xdr:cNvPr id="543" name="Picture 542" descr="http://www.quandpartir.com/meteo/images/notevert.gif">
          <a:hlinkClick xmlns:r="http://schemas.openxmlformats.org/officeDocument/2006/relationships" r:id="rId6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70275" y="3589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45</xdr:row>
      <xdr:rowOff>0</xdr:rowOff>
    </xdr:from>
    <xdr:to>
      <xdr:col>119</xdr:col>
      <xdr:colOff>381000</xdr:colOff>
      <xdr:row>45</xdr:row>
      <xdr:rowOff>285750</xdr:rowOff>
    </xdr:to>
    <xdr:pic>
      <xdr:nvPicPr>
        <xdr:cNvPr id="544" name="Picture 543" descr="http://www.quandpartir.com/meteo/images/notevertjaune.gif">
          <a:hlinkClick xmlns:r="http://schemas.openxmlformats.org/officeDocument/2006/relationships" r:id="rId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3684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46</xdr:row>
      <xdr:rowOff>0</xdr:rowOff>
    </xdr:from>
    <xdr:to>
      <xdr:col>119</xdr:col>
      <xdr:colOff>381000</xdr:colOff>
      <xdr:row>46</xdr:row>
      <xdr:rowOff>285750</xdr:rowOff>
    </xdr:to>
    <xdr:pic>
      <xdr:nvPicPr>
        <xdr:cNvPr id="545" name="Picture 544" descr="http://www.quandpartir.com/meteo/images/notevertjaune.gif">
          <a:hlinkClick xmlns:r="http://schemas.openxmlformats.org/officeDocument/2006/relationships" r:id="rId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3760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47</xdr:row>
      <xdr:rowOff>0</xdr:rowOff>
    </xdr:from>
    <xdr:to>
      <xdr:col>119</xdr:col>
      <xdr:colOff>381000</xdr:colOff>
      <xdr:row>47</xdr:row>
      <xdr:rowOff>285750</xdr:rowOff>
    </xdr:to>
    <xdr:pic>
      <xdr:nvPicPr>
        <xdr:cNvPr id="546" name="Picture 545" descr="http://www.quandpartir.com/meteo/images/notevertjaune.gif">
          <a:hlinkClick xmlns:r="http://schemas.openxmlformats.org/officeDocument/2006/relationships" r:id="rId4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38557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48</xdr:row>
      <xdr:rowOff>0</xdr:rowOff>
    </xdr:from>
    <xdr:to>
      <xdr:col>119</xdr:col>
      <xdr:colOff>381000</xdr:colOff>
      <xdr:row>48</xdr:row>
      <xdr:rowOff>285750</xdr:rowOff>
    </xdr:to>
    <xdr:pic>
      <xdr:nvPicPr>
        <xdr:cNvPr id="547" name="Picture 546" descr="http://www.quandpartir.com/meteo/images/notevertjaune.gif">
          <a:hlinkClick xmlns:r="http://schemas.openxmlformats.org/officeDocument/2006/relationships" r:id="rId7"/>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3931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49</xdr:row>
      <xdr:rowOff>0</xdr:rowOff>
    </xdr:from>
    <xdr:to>
      <xdr:col>119</xdr:col>
      <xdr:colOff>381000</xdr:colOff>
      <xdr:row>49</xdr:row>
      <xdr:rowOff>285750</xdr:rowOff>
    </xdr:to>
    <xdr:pic>
      <xdr:nvPicPr>
        <xdr:cNvPr id="548" name="Picture 547" descr="http://www.quandpartir.com/meteo/images/notevertjaune.gif">
          <a:hlinkClick xmlns:r="http://schemas.openxmlformats.org/officeDocument/2006/relationships" r:id="rId18"/>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4008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50</xdr:row>
      <xdr:rowOff>0</xdr:rowOff>
    </xdr:from>
    <xdr:to>
      <xdr:col>119</xdr:col>
      <xdr:colOff>381000</xdr:colOff>
      <xdr:row>50</xdr:row>
      <xdr:rowOff>285750</xdr:rowOff>
    </xdr:to>
    <xdr:pic>
      <xdr:nvPicPr>
        <xdr:cNvPr id="549" name="Picture 548" descr="http://www.quandpartir.com/meteo/images/notevertjaune.gif">
          <a:hlinkClick xmlns:r="http://schemas.openxmlformats.org/officeDocument/2006/relationships" r:id="rId1"/>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41033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119</xdr:col>
      <xdr:colOff>0</xdr:colOff>
      <xdr:row>51</xdr:row>
      <xdr:rowOff>0</xdr:rowOff>
    </xdr:from>
    <xdr:to>
      <xdr:col>119</xdr:col>
      <xdr:colOff>381000</xdr:colOff>
      <xdr:row>51</xdr:row>
      <xdr:rowOff>285750</xdr:rowOff>
    </xdr:to>
    <xdr:pic>
      <xdr:nvPicPr>
        <xdr:cNvPr id="550" name="Picture 549" descr="http://www.quandpartir.com/meteo/images/notevertjaune.gif">
          <a:hlinkClick xmlns:r="http://schemas.openxmlformats.org/officeDocument/2006/relationships" r:id="rId2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6970275" y="4179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xdr:row>
      <xdr:rowOff>0</xdr:rowOff>
    </xdr:from>
    <xdr:to>
      <xdr:col>130</xdr:col>
      <xdr:colOff>381000</xdr:colOff>
      <xdr:row>2</xdr:row>
      <xdr:rowOff>285750</xdr:rowOff>
    </xdr:to>
    <xdr:pic>
      <xdr:nvPicPr>
        <xdr:cNvPr id="601" name="Picture 600"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838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xdr:row>
      <xdr:rowOff>0</xdr:rowOff>
    </xdr:from>
    <xdr:to>
      <xdr:col>130</xdr:col>
      <xdr:colOff>381000</xdr:colOff>
      <xdr:row>3</xdr:row>
      <xdr:rowOff>285750</xdr:rowOff>
    </xdr:to>
    <xdr:pic>
      <xdr:nvPicPr>
        <xdr:cNvPr id="602" name="Picture 601" descr="http://www.quandpartir.com/meteo/images/notevert.gif">
          <a:hlinkClick xmlns:r="http://schemas.openxmlformats.org/officeDocument/2006/relationships" r:id="rId4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60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xdr:row>
      <xdr:rowOff>0</xdr:rowOff>
    </xdr:from>
    <xdr:to>
      <xdr:col>130</xdr:col>
      <xdr:colOff>381000</xdr:colOff>
      <xdr:row>4</xdr:row>
      <xdr:rowOff>285750</xdr:rowOff>
    </xdr:to>
    <xdr:pic>
      <xdr:nvPicPr>
        <xdr:cNvPr id="603" name="Picture 602"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36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5</xdr:row>
      <xdr:rowOff>0</xdr:rowOff>
    </xdr:from>
    <xdr:to>
      <xdr:col>130</xdr:col>
      <xdr:colOff>381000</xdr:colOff>
      <xdr:row>5</xdr:row>
      <xdr:rowOff>285750</xdr:rowOff>
    </xdr:to>
    <xdr:pic>
      <xdr:nvPicPr>
        <xdr:cNvPr id="604" name="Picture 603" descr="http://www.quandpartir.com/meteo/images/notevert.gif">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31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6</xdr:row>
      <xdr:rowOff>0</xdr:rowOff>
    </xdr:from>
    <xdr:to>
      <xdr:col>130</xdr:col>
      <xdr:colOff>381000</xdr:colOff>
      <xdr:row>6</xdr:row>
      <xdr:rowOff>285750</xdr:rowOff>
    </xdr:to>
    <xdr:pic>
      <xdr:nvPicPr>
        <xdr:cNvPr id="605" name="Picture 604" descr="http://www.quandpartir.com/meteo/images/notevert.gif">
          <a:hlinkClick xmlns:r="http://schemas.openxmlformats.org/officeDocument/2006/relationships" r:id="rId1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407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7</xdr:row>
      <xdr:rowOff>0</xdr:rowOff>
    </xdr:from>
    <xdr:to>
      <xdr:col>130</xdr:col>
      <xdr:colOff>381000</xdr:colOff>
      <xdr:row>7</xdr:row>
      <xdr:rowOff>285750</xdr:rowOff>
    </xdr:to>
    <xdr:pic>
      <xdr:nvPicPr>
        <xdr:cNvPr id="606" name="Picture 605" descr="http://www.quandpartir.com/meteo/images/notevert.gif">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483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8</xdr:row>
      <xdr:rowOff>0</xdr:rowOff>
    </xdr:from>
    <xdr:to>
      <xdr:col>130</xdr:col>
      <xdr:colOff>381000</xdr:colOff>
      <xdr:row>8</xdr:row>
      <xdr:rowOff>285750</xdr:rowOff>
    </xdr:to>
    <xdr:pic>
      <xdr:nvPicPr>
        <xdr:cNvPr id="607" name="Picture 606" descr="http://www.quandpartir.com/meteo/images/notevert.gif">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560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9</xdr:row>
      <xdr:rowOff>0</xdr:rowOff>
    </xdr:from>
    <xdr:to>
      <xdr:col>130</xdr:col>
      <xdr:colOff>381000</xdr:colOff>
      <xdr:row>9</xdr:row>
      <xdr:rowOff>285750</xdr:rowOff>
    </xdr:to>
    <xdr:pic>
      <xdr:nvPicPr>
        <xdr:cNvPr id="608" name="Picture 607"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655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10</xdr:row>
      <xdr:rowOff>0</xdr:rowOff>
    </xdr:from>
    <xdr:to>
      <xdr:col>130</xdr:col>
      <xdr:colOff>381000</xdr:colOff>
      <xdr:row>10</xdr:row>
      <xdr:rowOff>285750</xdr:rowOff>
    </xdr:to>
    <xdr:pic>
      <xdr:nvPicPr>
        <xdr:cNvPr id="609" name="Picture 608"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7505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11</xdr:row>
      <xdr:rowOff>0</xdr:rowOff>
    </xdr:from>
    <xdr:to>
      <xdr:col>130</xdr:col>
      <xdr:colOff>381000</xdr:colOff>
      <xdr:row>11</xdr:row>
      <xdr:rowOff>285750</xdr:rowOff>
    </xdr:to>
    <xdr:pic>
      <xdr:nvPicPr>
        <xdr:cNvPr id="610" name="Picture 609"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826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12</xdr:row>
      <xdr:rowOff>0</xdr:rowOff>
    </xdr:from>
    <xdr:to>
      <xdr:col>130</xdr:col>
      <xdr:colOff>381000</xdr:colOff>
      <xdr:row>12</xdr:row>
      <xdr:rowOff>285750</xdr:rowOff>
    </xdr:to>
    <xdr:pic>
      <xdr:nvPicPr>
        <xdr:cNvPr id="611" name="Picture 610"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922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13</xdr:row>
      <xdr:rowOff>0</xdr:rowOff>
    </xdr:from>
    <xdr:to>
      <xdr:col>130</xdr:col>
      <xdr:colOff>381000</xdr:colOff>
      <xdr:row>13</xdr:row>
      <xdr:rowOff>285750</xdr:rowOff>
    </xdr:to>
    <xdr:pic>
      <xdr:nvPicPr>
        <xdr:cNvPr id="612" name="Picture 611" descr="http://www.quandpartir.com/meteo/images/notevert.gif">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017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14</xdr:row>
      <xdr:rowOff>0</xdr:rowOff>
    </xdr:from>
    <xdr:to>
      <xdr:col>130</xdr:col>
      <xdr:colOff>381000</xdr:colOff>
      <xdr:row>14</xdr:row>
      <xdr:rowOff>285750</xdr:rowOff>
    </xdr:to>
    <xdr:pic>
      <xdr:nvPicPr>
        <xdr:cNvPr id="613" name="Picture 612" descr="http://www.quandpartir.com/meteo/images/notevert.gif">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093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15</xdr:row>
      <xdr:rowOff>0</xdr:rowOff>
    </xdr:from>
    <xdr:to>
      <xdr:col>130</xdr:col>
      <xdr:colOff>381000</xdr:colOff>
      <xdr:row>15</xdr:row>
      <xdr:rowOff>285750</xdr:rowOff>
    </xdr:to>
    <xdr:pic>
      <xdr:nvPicPr>
        <xdr:cNvPr id="614" name="Picture 613" descr="http://www.quandpartir.com/meteo/images/notevert.gif">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169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16</xdr:row>
      <xdr:rowOff>0</xdr:rowOff>
    </xdr:from>
    <xdr:to>
      <xdr:col>130</xdr:col>
      <xdr:colOff>381000</xdr:colOff>
      <xdr:row>16</xdr:row>
      <xdr:rowOff>285750</xdr:rowOff>
    </xdr:to>
    <xdr:pic>
      <xdr:nvPicPr>
        <xdr:cNvPr id="615" name="Picture 614" descr="http://www.quandpartir.com/meteo/images/notevert.gif">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245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17</xdr:row>
      <xdr:rowOff>0</xdr:rowOff>
    </xdr:from>
    <xdr:to>
      <xdr:col>130</xdr:col>
      <xdr:colOff>381000</xdr:colOff>
      <xdr:row>17</xdr:row>
      <xdr:rowOff>285750</xdr:rowOff>
    </xdr:to>
    <xdr:pic>
      <xdr:nvPicPr>
        <xdr:cNvPr id="616" name="Picture 615" descr="http://www.quandpartir.com/meteo/images/notevert.gif">
          <a:hlinkClick xmlns:r="http://schemas.openxmlformats.org/officeDocument/2006/relationships" r:id="rId2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341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18</xdr:row>
      <xdr:rowOff>0</xdr:rowOff>
    </xdr:from>
    <xdr:to>
      <xdr:col>130</xdr:col>
      <xdr:colOff>381000</xdr:colOff>
      <xdr:row>18</xdr:row>
      <xdr:rowOff>285750</xdr:rowOff>
    </xdr:to>
    <xdr:pic>
      <xdr:nvPicPr>
        <xdr:cNvPr id="617" name="Picture 616" descr="http://www.quandpartir.com/meteo/images/notevert.gif">
          <a:hlinkClick xmlns:r="http://schemas.openxmlformats.org/officeDocument/2006/relationships" r:id="rId2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417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19</xdr:row>
      <xdr:rowOff>0</xdr:rowOff>
    </xdr:from>
    <xdr:to>
      <xdr:col>130</xdr:col>
      <xdr:colOff>381000</xdr:colOff>
      <xdr:row>19</xdr:row>
      <xdr:rowOff>285750</xdr:rowOff>
    </xdr:to>
    <xdr:pic>
      <xdr:nvPicPr>
        <xdr:cNvPr id="618" name="Picture 617" descr="http://www.quandpartir.com/meteo/images/notevert.gif">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493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20</xdr:row>
      <xdr:rowOff>0</xdr:rowOff>
    </xdr:from>
    <xdr:to>
      <xdr:col>130</xdr:col>
      <xdr:colOff>381000</xdr:colOff>
      <xdr:row>20</xdr:row>
      <xdr:rowOff>285750</xdr:rowOff>
    </xdr:to>
    <xdr:pic>
      <xdr:nvPicPr>
        <xdr:cNvPr id="619" name="Picture 618" descr="http://www.quandpartir.com/meteo/images/notevert.gif">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588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21</xdr:row>
      <xdr:rowOff>0</xdr:rowOff>
    </xdr:from>
    <xdr:to>
      <xdr:col>130</xdr:col>
      <xdr:colOff>381000</xdr:colOff>
      <xdr:row>21</xdr:row>
      <xdr:rowOff>285750</xdr:rowOff>
    </xdr:to>
    <xdr:pic>
      <xdr:nvPicPr>
        <xdr:cNvPr id="620" name="Picture 619" descr="http://www.quandpartir.com/meteo/images/notevert.gif">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664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22</xdr:row>
      <xdr:rowOff>0</xdr:rowOff>
    </xdr:from>
    <xdr:to>
      <xdr:col>130</xdr:col>
      <xdr:colOff>381000</xdr:colOff>
      <xdr:row>22</xdr:row>
      <xdr:rowOff>285750</xdr:rowOff>
    </xdr:to>
    <xdr:pic>
      <xdr:nvPicPr>
        <xdr:cNvPr id="621" name="Picture 620"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7602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23</xdr:row>
      <xdr:rowOff>0</xdr:rowOff>
    </xdr:from>
    <xdr:to>
      <xdr:col>130</xdr:col>
      <xdr:colOff>381000</xdr:colOff>
      <xdr:row>23</xdr:row>
      <xdr:rowOff>285750</xdr:rowOff>
    </xdr:to>
    <xdr:pic>
      <xdr:nvPicPr>
        <xdr:cNvPr id="622" name="Picture 621" descr="http://www.quandpartir.com/meteo/images/notevert.gif">
          <a:hlinkClick xmlns:r="http://schemas.openxmlformats.org/officeDocument/2006/relationships" r:id="rId2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836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24</xdr:row>
      <xdr:rowOff>0</xdr:rowOff>
    </xdr:from>
    <xdr:to>
      <xdr:col>130</xdr:col>
      <xdr:colOff>381000</xdr:colOff>
      <xdr:row>24</xdr:row>
      <xdr:rowOff>285750</xdr:rowOff>
    </xdr:to>
    <xdr:pic>
      <xdr:nvPicPr>
        <xdr:cNvPr id="623" name="Picture 622" descr="http://www.quandpartir.com/meteo/images/notevert.gif">
          <a:hlinkClick xmlns:r="http://schemas.openxmlformats.org/officeDocument/2006/relationships" r:id="rId8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1931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25</xdr:row>
      <xdr:rowOff>0</xdr:rowOff>
    </xdr:from>
    <xdr:to>
      <xdr:col>130</xdr:col>
      <xdr:colOff>381000</xdr:colOff>
      <xdr:row>25</xdr:row>
      <xdr:rowOff>285750</xdr:rowOff>
    </xdr:to>
    <xdr:pic>
      <xdr:nvPicPr>
        <xdr:cNvPr id="624" name="Picture 623" descr="http://www.quandpartir.com/meteo/images/notevert.gif">
          <a:hlinkClick xmlns:r="http://schemas.openxmlformats.org/officeDocument/2006/relationships" r:id="rId1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026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26</xdr:row>
      <xdr:rowOff>0</xdr:rowOff>
    </xdr:from>
    <xdr:to>
      <xdr:col>130</xdr:col>
      <xdr:colOff>381000</xdr:colOff>
      <xdr:row>26</xdr:row>
      <xdr:rowOff>285750</xdr:rowOff>
    </xdr:to>
    <xdr:pic>
      <xdr:nvPicPr>
        <xdr:cNvPr id="625" name="Picture 624" descr="http://www.quandpartir.com/meteo/images/notevert.gif">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122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27</xdr:row>
      <xdr:rowOff>0</xdr:rowOff>
    </xdr:from>
    <xdr:to>
      <xdr:col>130</xdr:col>
      <xdr:colOff>381000</xdr:colOff>
      <xdr:row>27</xdr:row>
      <xdr:rowOff>285750</xdr:rowOff>
    </xdr:to>
    <xdr:pic>
      <xdr:nvPicPr>
        <xdr:cNvPr id="626" name="Picture 625" descr="http://www.quandpartir.com/meteo/images/notevert.gif">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179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28</xdr:row>
      <xdr:rowOff>0</xdr:rowOff>
    </xdr:from>
    <xdr:to>
      <xdr:col>130</xdr:col>
      <xdr:colOff>381000</xdr:colOff>
      <xdr:row>28</xdr:row>
      <xdr:rowOff>285750</xdr:rowOff>
    </xdr:to>
    <xdr:pic>
      <xdr:nvPicPr>
        <xdr:cNvPr id="627" name="Picture 626" descr="http://www.quandpartir.com/meteo/images/notevert.gif">
          <a:hlinkClick xmlns:r="http://schemas.openxmlformats.org/officeDocument/2006/relationships" r:id="rId4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255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29</xdr:row>
      <xdr:rowOff>0</xdr:rowOff>
    </xdr:from>
    <xdr:to>
      <xdr:col>130</xdr:col>
      <xdr:colOff>381000</xdr:colOff>
      <xdr:row>29</xdr:row>
      <xdr:rowOff>285750</xdr:rowOff>
    </xdr:to>
    <xdr:pic>
      <xdr:nvPicPr>
        <xdr:cNvPr id="628" name="Picture 627" descr="http://www.quandpartir.com/meteo/images/notevert.gif">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388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30</xdr:row>
      <xdr:rowOff>0</xdr:rowOff>
    </xdr:from>
    <xdr:to>
      <xdr:col>130</xdr:col>
      <xdr:colOff>381000</xdr:colOff>
      <xdr:row>30</xdr:row>
      <xdr:rowOff>285750</xdr:rowOff>
    </xdr:to>
    <xdr:pic>
      <xdr:nvPicPr>
        <xdr:cNvPr id="629" name="Picture 628" descr="http://www.quandpartir.com/meteo/images/notevert.gif">
          <a:hlinkClick xmlns:r="http://schemas.openxmlformats.org/officeDocument/2006/relationships" r:id="rId2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4650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31</xdr:row>
      <xdr:rowOff>0</xdr:rowOff>
    </xdr:from>
    <xdr:to>
      <xdr:col>130</xdr:col>
      <xdr:colOff>381000</xdr:colOff>
      <xdr:row>31</xdr:row>
      <xdr:rowOff>285750</xdr:rowOff>
    </xdr:to>
    <xdr:pic>
      <xdr:nvPicPr>
        <xdr:cNvPr id="630" name="Picture 629" descr="http://www.quandpartir.com/meteo/images/notevert.gif">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560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32</xdr:row>
      <xdr:rowOff>0</xdr:rowOff>
    </xdr:from>
    <xdr:to>
      <xdr:col>130</xdr:col>
      <xdr:colOff>381000</xdr:colOff>
      <xdr:row>32</xdr:row>
      <xdr:rowOff>285750</xdr:rowOff>
    </xdr:to>
    <xdr:pic>
      <xdr:nvPicPr>
        <xdr:cNvPr id="631" name="Picture 630" descr="http://www.quandpartir.com/meteo/images/notevert.gif">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636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33</xdr:row>
      <xdr:rowOff>0</xdr:rowOff>
    </xdr:from>
    <xdr:to>
      <xdr:col>130</xdr:col>
      <xdr:colOff>381000</xdr:colOff>
      <xdr:row>33</xdr:row>
      <xdr:rowOff>285750</xdr:rowOff>
    </xdr:to>
    <xdr:pic>
      <xdr:nvPicPr>
        <xdr:cNvPr id="632" name="Picture 631" descr="http://www.quandpartir.com/meteo/images/notevert.gif">
          <a:hlinkClick xmlns:r="http://schemas.openxmlformats.org/officeDocument/2006/relationships" r:id="rId2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731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34</xdr:row>
      <xdr:rowOff>0</xdr:rowOff>
    </xdr:from>
    <xdr:to>
      <xdr:col>130</xdr:col>
      <xdr:colOff>381000</xdr:colOff>
      <xdr:row>34</xdr:row>
      <xdr:rowOff>285750</xdr:rowOff>
    </xdr:to>
    <xdr:pic>
      <xdr:nvPicPr>
        <xdr:cNvPr id="633" name="Picture 632" descr="http://www.quandpartir.com/meteo/images/notevert.gif">
          <a:hlinkClick xmlns:r="http://schemas.openxmlformats.org/officeDocument/2006/relationships" r:id="rId36"/>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8270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35</xdr:row>
      <xdr:rowOff>0</xdr:rowOff>
    </xdr:from>
    <xdr:to>
      <xdr:col>130</xdr:col>
      <xdr:colOff>381000</xdr:colOff>
      <xdr:row>35</xdr:row>
      <xdr:rowOff>285750</xdr:rowOff>
    </xdr:to>
    <xdr:pic>
      <xdr:nvPicPr>
        <xdr:cNvPr id="634" name="Picture 633"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9222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36</xdr:row>
      <xdr:rowOff>0</xdr:rowOff>
    </xdr:from>
    <xdr:to>
      <xdr:col>130</xdr:col>
      <xdr:colOff>381000</xdr:colOff>
      <xdr:row>36</xdr:row>
      <xdr:rowOff>285750</xdr:rowOff>
    </xdr:to>
    <xdr:pic>
      <xdr:nvPicPr>
        <xdr:cNvPr id="635" name="Picture 634" descr="http://www.quandpartir.com/meteo/images/notevert.gif">
          <a:hlinkClick xmlns:r="http://schemas.openxmlformats.org/officeDocument/2006/relationships" r:id="rId2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29984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37</xdr:row>
      <xdr:rowOff>0</xdr:rowOff>
    </xdr:from>
    <xdr:to>
      <xdr:col>130</xdr:col>
      <xdr:colOff>381000</xdr:colOff>
      <xdr:row>37</xdr:row>
      <xdr:rowOff>285750</xdr:rowOff>
    </xdr:to>
    <xdr:pic>
      <xdr:nvPicPr>
        <xdr:cNvPr id="636" name="Picture 635" descr="http://www.quandpartir.com/meteo/images/notevert.gif">
          <a:hlinkClick xmlns:r="http://schemas.openxmlformats.org/officeDocument/2006/relationships" r:id="rId30"/>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074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38</xdr:row>
      <xdr:rowOff>0</xdr:rowOff>
    </xdr:from>
    <xdr:to>
      <xdr:col>130</xdr:col>
      <xdr:colOff>381000</xdr:colOff>
      <xdr:row>38</xdr:row>
      <xdr:rowOff>285750</xdr:rowOff>
    </xdr:to>
    <xdr:pic>
      <xdr:nvPicPr>
        <xdr:cNvPr id="637" name="Picture 636" descr="http://www.quandpartir.com/meteo/images/notevert.gif">
          <a:hlinkClick xmlns:r="http://schemas.openxmlformats.org/officeDocument/2006/relationships" r:id="rId3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1699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39</xdr:row>
      <xdr:rowOff>0</xdr:rowOff>
    </xdr:from>
    <xdr:to>
      <xdr:col>130</xdr:col>
      <xdr:colOff>381000</xdr:colOff>
      <xdr:row>39</xdr:row>
      <xdr:rowOff>285750</xdr:rowOff>
    </xdr:to>
    <xdr:pic>
      <xdr:nvPicPr>
        <xdr:cNvPr id="638" name="Picture 637" descr="http://www.quandpartir.com/meteo/images/notevert.gif">
          <a:hlinkClick xmlns:r="http://schemas.openxmlformats.org/officeDocument/2006/relationships" r:id="rId47"/>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265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40</xdr:row>
      <xdr:rowOff>0</xdr:rowOff>
    </xdr:from>
    <xdr:to>
      <xdr:col>130</xdr:col>
      <xdr:colOff>381000</xdr:colOff>
      <xdr:row>40</xdr:row>
      <xdr:rowOff>285750</xdr:rowOff>
    </xdr:to>
    <xdr:pic>
      <xdr:nvPicPr>
        <xdr:cNvPr id="639" name="Picture 638" descr="http://www.quandpartir.com/meteo/images/notevert.gif">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360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41</xdr:row>
      <xdr:rowOff>0</xdr:rowOff>
    </xdr:from>
    <xdr:to>
      <xdr:col>130</xdr:col>
      <xdr:colOff>381000</xdr:colOff>
      <xdr:row>41</xdr:row>
      <xdr:rowOff>285750</xdr:rowOff>
    </xdr:to>
    <xdr:pic>
      <xdr:nvPicPr>
        <xdr:cNvPr id="640" name="Picture 639" descr="http://www.quandpartir.com/meteo/images/notevert.gif">
          <a:hlinkClick xmlns:r="http://schemas.openxmlformats.org/officeDocument/2006/relationships" r:id="rId35"/>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4366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42</xdr:row>
      <xdr:rowOff>0</xdr:rowOff>
    </xdr:from>
    <xdr:to>
      <xdr:col>130</xdr:col>
      <xdr:colOff>381000</xdr:colOff>
      <xdr:row>42</xdr:row>
      <xdr:rowOff>285750</xdr:rowOff>
    </xdr:to>
    <xdr:pic>
      <xdr:nvPicPr>
        <xdr:cNvPr id="641" name="Picture 640" descr="http://www.quandpartir.com/meteo/images/notevert.gif">
          <a:hlinkClick xmlns:r="http://schemas.openxmlformats.org/officeDocument/2006/relationships" r:id="rId39"/>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569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43</xdr:row>
      <xdr:rowOff>0</xdr:rowOff>
    </xdr:from>
    <xdr:to>
      <xdr:col>130</xdr:col>
      <xdr:colOff>381000</xdr:colOff>
      <xdr:row>43</xdr:row>
      <xdr:rowOff>285750</xdr:rowOff>
    </xdr:to>
    <xdr:pic>
      <xdr:nvPicPr>
        <xdr:cNvPr id="642" name="Picture 641"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6461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44</xdr:row>
      <xdr:rowOff>0</xdr:rowOff>
    </xdr:from>
    <xdr:to>
      <xdr:col>130</xdr:col>
      <xdr:colOff>381000</xdr:colOff>
      <xdr:row>44</xdr:row>
      <xdr:rowOff>285750</xdr:rowOff>
    </xdr:to>
    <xdr:pic>
      <xdr:nvPicPr>
        <xdr:cNvPr id="643" name="Picture 642" descr="http://www.quandpartir.com/meteo/images/notevert.gif">
          <a:hlinkClick xmlns:r="http://schemas.openxmlformats.org/officeDocument/2006/relationships" r:id="rId38"/>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6275" y="37414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45</xdr:row>
      <xdr:rowOff>0</xdr:rowOff>
    </xdr:from>
    <xdr:to>
      <xdr:col>130</xdr:col>
      <xdr:colOff>381000</xdr:colOff>
      <xdr:row>45</xdr:row>
      <xdr:rowOff>285750</xdr:rowOff>
    </xdr:to>
    <xdr:pic>
      <xdr:nvPicPr>
        <xdr:cNvPr id="644" name="Picture 643" descr="http://www.quandpartir.com/meteo/images/notevertjaune.gif">
          <a:hlinkClick xmlns:r="http://schemas.openxmlformats.org/officeDocument/2006/relationships" r:id="rId3"/>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38366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46</xdr:row>
      <xdr:rowOff>0</xdr:rowOff>
    </xdr:from>
    <xdr:to>
      <xdr:col>130</xdr:col>
      <xdr:colOff>381000</xdr:colOff>
      <xdr:row>46</xdr:row>
      <xdr:rowOff>285750</xdr:rowOff>
    </xdr:to>
    <xdr:pic>
      <xdr:nvPicPr>
        <xdr:cNvPr id="645" name="Picture 644" descr="http://www.quandpartir.com/meteo/images/notevertjaune.gif">
          <a:hlinkClick xmlns:r="http://schemas.openxmlformats.org/officeDocument/2006/relationships" r:id="rId4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39128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47</xdr:row>
      <xdr:rowOff>0</xdr:rowOff>
    </xdr:from>
    <xdr:to>
      <xdr:col>130</xdr:col>
      <xdr:colOff>381000</xdr:colOff>
      <xdr:row>47</xdr:row>
      <xdr:rowOff>285750</xdr:rowOff>
    </xdr:to>
    <xdr:pic>
      <xdr:nvPicPr>
        <xdr:cNvPr id="646" name="Picture 645" descr="http://www.quandpartir.com/meteo/images/notevertjaune.gif">
          <a:hlinkClick xmlns:r="http://schemas.openxmlformats.org/officeDocument/2006/relationships" r:id="rId26"/>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40081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48</xdr:row>
      <xdr:rowOff>0</xdr:rowOff>
    </xdr:from>
    <xdr:to>
      <xdr:col>130</xdr:col>
      <xdr:colOff>381000</xdr:colOff>
      <xdr:row>48</xdr:row>
      <xdr:rowOff>285750</xdr:rowOff>
    </xdr:to>
    <xdr:pic>
      <xdr:nvPicPr>
        <xdr:cNvPr id="647" name="Picture 646" descr="http://www.quandpartir.com/meteo/images/notevertjaune.gif">
          <a:hlinkClick xmlns:r="http://schemas.openxmlformats.org/officeDocument/2006/relationships" r:id="rId90"/>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40843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49</xdr:row>
      <xdr:rowOff>0</xdr:rowOff>
    </xdr:from>
    <xdr:to>
      <xdr:col>130</xdr:col>
      <xdr:colOff>381000</xdr:colOff>
      <xdr:row>49</xdr:row>
      <xdr:rowOff>285750</xdr:rowOff>
    </xdr:to>
    <xdr:pic>
      <xdr:nvPicPr>
        <xdr:cNvPr id="648" name="Picture 647" descr="http://www.quandpartir.com/meteo/images/notevertjaune.gif">
          <a:hlinkClick xmlns:r="http://schemas.openxmlformats.org/officeDocument/2006/relationships" r:id="rId18"/>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416052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50</xdr:row>
      <xdr:rowOff>0</xdr:rowOff>
    </xdr:from>
    <xdr:to>
      <xdr:col>130</xdr:col>
      <xdr:colOff>381000</xdr:colOff>
      <xdr:row>50</xdr:row>
      <xdr:rowOff>285750</xdr:rowOff>
    </xdr:to>
    <xdr:pic>
      <xdr:nvPicPr>
        <xdr:cNvPr id="649" name="Picture 648" descr="http://www.quandpartir.com/meteo/images/notevertjaune.gif">
          <a:hlinkClick xmlns:r="http://schemas.openxmlformats.org/officeDocument/2006/relationships" r:id="rId45"/>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42557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51</xdr:row>
      <xdr:rowOff>0</xdr:rowOff>
    </xdr:from>
    <xdr:to>
      <xdr:col>130</xdr:col>
      <xdr:colOff>381000</xdr:colOff>
      <xdr:row>51</xdr:row>
      <xdr:rowOff>285750</xdr:rowOff>
    </xdr:to>
    <xdr:pic>
      <xdr:nvPicPr>
        <xdr:cNvPr id="650" name="Picture 649" descr="http://www.quandpartir.com/meteo/images/notevertjaune.gif">
          <a:hlinkClick xmlns:r="http://schemas.openxmlformats.org/officeDocument/2006/relationships" r:id="rId49"/>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3066275" y="43319700"/>
          <a:ext cx="3810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370667</xdr:colOff>
      <xdr:row>31</xdr:row>
      <xdr:rowOff>75477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90500"/>
          <a:ext cx="6466667" cy="5790477"/>
        </a:xfrm>
        <a:prstGeom prst="rect">
          <a:avLst/>
        </a:prstGeom>
      </xdr:spPr>
    </xdr:pic>
    <xdr:clientData/>
  </xdr:twoCellAnchor>
  <xdr:twoCellAnchor editAs="oneCell">
    <xdr:from>
      <xdr:col>13</xdr:col>
      <xdr:colOff>0</xdr:colOff>
      <xdr:row>1</xdr:row>
      <xdr:rowOff>0</xdr:rowOff>
    </xdr:from>
    <xdr:to>
      <xdr:col>28</xdr:col>
      <xdr:colOff>113143</xdr:colOff>
      <xdr:row>45</xdr:row>
      <xdr:rowOff>132286</xdr:rowOff>
    </xdr:to>
    <xdr:pic>
      <xdr:nvPicPr>
        <xdr:cNvPr id="3" name="Picture 2"/>
        <xdr:cNvPicPr>
          <a:picLocks noChangeAspect="1"/>
        </xdr:cNvPicPr>
      </xdr:nvPicPr>
      <xdr:blipFill>
        <a:blip xmlns:r="http://schemas.openxmlformats.org/officeDocument/2006/relationships" r:embed="rId2"/>
        <a:stretch>
          <a:fillRect/>
        </a:stretch>
      </xdr:blipFill>
      <xdr:spPr>
        <a:xfrm>
          <a:off x="7924800" y="190500"/>
          <a:ext cx="9257143" cy="8514286"/>
        </a:xfrm>
        <a:prstGeom prst="rect">
          <a:avLst/>
        </a:prstGeom>
      </xdr:spPr>
    </xdr:pic>
    <xdr:clientData/>
  </xdr:twoCellAnchor>
</xdr:wsDr>
</file>

<file path=xl/tables/table1.xml><?xml version="1.0" encoding="utf-8"?>
<table xmlns="http://schemas.openxmlformats.org/spreadsheetml/2006/main" id="2" name="Table2" displayName="Table2" ref="A1:B13" totalsRowShown="0">
  <autoFilter ref="A1:B13"/>
  <tableColumns count="2">
    <tableColumn id="1" name="Mois "/>
    <tableColumn id="2" name="Column1"/>
  </tableColumns>
  <tableStyleInfo name="TableStyleDark4" showFirstColumn="0" showLastColumn="0" showRowStripes="1" showColumnStripes="0"/>
</table>
</file>

<file path=xl/tables/table2.xml><?xml version="1.0" encoding="utf-8"?>
<table xmlns="http://schemas.openxmlformats.org/spreadsheetml/2006/main" id="10" name="Table10" displayName="Table10" ref="E1:E53" totalsRowShown="0">
  <autoFilter ref="E1:E53"/>
  <tableColumns count="1">
    <tableColumn id="1" name="Semaines"/>
  </tableColumns>
  <tableStyleInfo name="TableStyleDark2" showFirstColumn="0" showLastColumn="0" showRowStripes="1" showColumnStripes="0"/>
</table>
</file>

<file path=xl/tables/table3.xml><?xml version="1.0" encoding="utf-8"?>
<table xmlns="http://schemas.openxmlformats.org/spreadsheetml/2006/main" id="12" name="Table12" displayName="Table12" ref="G1:G6" totalsRowShown="0">
  <autoFilter ref="G1:G6"/>
  <tableColumns count="1">
    <tableColumn id="1" name="Semaine de mois"/>
  </tableColumns>
  <tableStyleInfo name="TableStyleDark5" showFirstColumn="0" showLastColumn="0" showRowStripes="1" showColumnStripes="0"/>
</table>
</file>

<file path=xl/tables/table4.xml><?xml version="1.0" encoding="utf-8"?>
<table xmlns="http://schemas.openxmlformats.org/spreadsheetml/2006/main" id="13" name="Table13" displayName="Table13" ref="J1:J6" totalsRowShown="0">
  <autoFilter ref="J1:J6"/>
  <tableColumns count="1">
    <tableColumn id="1" name="Année"/>
  </tableColumns>
  <tableStyleInfo name="TableStyleDark1" showFirstColumn="0" showLastColumn="0" showRowStripes="1" showColumnStripes="0"/>
</table>
</file>

<file path=xl/tables/table5.xml><?xml version="1.0" encoding="utf-8"?>
<table xmlns="http://schemas.openxmlformats.org/spreadsheetml/2006/main" id="14" name="Table14" displayName="Table14" ref="M1:N37" totalsRowShown="0">
  <autoFilter ref="M1:N37"/>
  <tableColumns count="2">
    <tableColumn id="1" name="Nombre de mois"/>
    <tableColumn id="2" name="Column1"/>
  </tableColumns>
  <tableStyleInfo name="TableStyleDark7" showFirstColumn="0" showLastColumn="0" showRowStripes="1" showColumnStripes="0"/>
</table>
</file>

<file path=xl/tables/table6.xml><?xml version="1.0" encoding="utf-8"?>
<table xmlns="http://schemas.openxmlformats.org/spreadsheetml/2006/main" id="15" name="Table15" displayName="Table15" ref="Q1:Q140" totalsRowShown="0">
  <autoFilter ref="Q1:Q140"/>
  <tableColumns count="1">
    <tableColumn id="1" name="Pays"/>
  </tableColumns>
  <tableStyleInfo name="TableStyleDark3" showFirstColumn="0" showLastColumn="0" showRowStripes="1" showColumnStripes="0"/>
</table>
</file>

<file path=xl/tables/table7.xml><?xml version="1.0" encoding="utf-8"?>
<table xmlns="http://schemas.openxmlformats.org/spreadsheetml/2006/main" id="16" name="Table16" displayName="Table16" ref="S1:S11" totalsRowShown="0">
  <autoFilter ref="S1:S11"/>
  <tableColumns count="1">
    <tableColumn id="1" name="Nombre de personnes"/>
  </tableColumns>
  <tableStyleInfo name="TableStyleDark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routard.com/guide/perou/1270/avant_le_depart.htm" TargetMode="External"/><Relationship Id="rId7" Type="http://schemas.openxmlformats.org/officeDocument/2006/relationships/vmlDrawing" Target="../drawings/vmlDrawing1.vml"/><Relationship Id="rId2" Type="http://schemas.openxmlformats.org/officeDocument/2006/relationships/hyperlink" Target="http://www.routard.com/guide/cambodge/1407/avant_le_depart.htm" TargetMode="External"/><Relationship Id="rId1" Type="http://schemas.openxmlformats.org/officeDocument/2006/relationships/hyperlink" Target="http://www.action-visas.com/public/?destination=AU&amp;Rubrique=visas&amp;LP=&amp;name=Australie" TargetMode="External"/><Relationship Id="rId6" Type="http://schemas.openxmlformats.org/officeDocument/2006/relationships/printerSettings" Target="../printerSettings/printerSettings1.bin"/><Relationship Id="rId5" Type="http://schemas.openxmlformats.org/officeDocument/2006/relationships/hyperlink" Target="http://www.routard.com/guide/vietnam/509/avant_le_depart.htm" TargetMode="External"/><Relationship Id="rId4" Type="http://schemas.openxmlformats.org/officeDocument/2006/relationships/hyperlink" Target="http://www.routard.com/guide/togo/1574/avant_le_depart.ht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decathlon.fr/bonnet-adulte-basic-id_8227948.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jaiuneouverture.com/" TargetMode="External"/><Relationship Id="rId2" Type="http://schemas.openxmlformats.org/officeDocument/2006/relationships/hyperlink" Target="http://jaiuneouverture.com/notre-outil-de-simulation-budget-et-climat/" TargetMode="External"/><Relationship Id="rId1" Type="http://schemas.openxmlformats.org/officeDocument/2006/relationships/hyperlink" Target="http://www.jaiuneouverture.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routard.com/guide/vietnam/509/avant_le_depart.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17" Type="http://schemas.openxmlformats.org/officeDocument/2006/relationships/hyperlink" Target="http://www.quandpartir.com/meteo/maldives-idpaysglobal-90.html" TargetMode="External"/><Relationship Id="rId299" Type="http://schemas.openxmlformats.org/officeDocument/2006/relationships/hyperlink" Target="http://www.quandpartir.com/meteo/italie-idpaysglobal-67.html" TargetMode="External"/><Relationship Id="rId21" Type="http://schemas.openxmlformats.org/officeDocument/2006/relationships/hyperlink" Target="http://www.quandpartir.com/meteo/venezuela-idpaysglobal-42.html" TargetMode="External"/><Relationship Id="rId63" Type="http://schemas.openxmlformats.org/officeDocument/2006/relationships/hyperlink" Target="http://www.quandpartir.com/meteo/cambodge-idpaysglobal-82.html" TargetMode="External"/><Relationship Id="rId159" Type="http://schemas.openxmlformats.org/officeDocument/2006/relationships/hyperlink" Target="http://www.quandpartir.com/meteo/australie-idpaysglobal-100.html" TargetMode="External"/><Relationship Id="rId324" Type="http://schemas.openxmlformats.org/officeDocument/2006/relationships/hyperlink" Target="http://www.quandpartir.com/meteo/espagne-idpaysglobal-61.html" TargetMode="External"/><Relationship Id="rId366" Type="http://schemas.openxmlformats.org/officeDocument/2006/relationships/hyperlink" Target="http://www.quandpartir.com/meteo/tunisie-idpaysglobal-22.html" TargetMode="External"/><Relationship Id="rId531" Type="http://schemas.openxmlformats.org/officeDocument/2006/relationships/hyperlink" Target="http://www.quandpartir.com/meteo/birmanie-idpaysglobal-80.html" TargetMode="External"/><Relationship Id="rId573" Type="http://schemas.openxmlformats.org/officeDocument/2006/relationships/hyperlink" Target="http://www.quandpartir.com/meteo/chine-idpaysglobal-83.html" TargetMode="External"/><Relationship Id="rId170" Type="http://schemas.openxmlformats.org/officeDocument/2006/relationships/hyperlink" Target="http://www.quandpartir.com/meteo/portugal-idpaysglobal-71.html" TargetMode="External"/><Relationship Id="rId226" Type="http://schemas.openxmlformats.org/officeDocument/2006/relationships/hyperlink" Target="http://www.quandpartir.com/meteo/albanie-idpaysglobal-113.html" TargetMode="External"/><Relationship Id="rId433" Type="http://schemas.openxmlformats.org/officeDocument/2006/relationships/hyperlink" Target="http://www.quandpartir.com/meteo/turquie-idpaysglobal-79.html" TargetMode="External"/><Relationship Id="rId268" Type="http://schemas.openxmlformats.org/officeDocument/2006/relationships/hyperlink" Target="http://www.quandpartir.com/meteo/france-idpaysglobal-102.html" TargetMode="External"/><Relationship Id="rId475" Type="http://schemas.openxmlformats.org/officeDocument/2006/relationships/hyperlink" Target="http://www.quandpartir.com/meteo/bangladesh-idpaysglobal-117.html" TargetMode="External"/><Relationship Id="rId32" Type="http://schemas.openxmlformats.org/officeDocument/2006/relationships/hyperlink" Target="http://www.quandpartir.com/meteo/togo-idpaysglobal-21.html" TargetMode="External"/><Relationship Id="rId74" Type="http://schemas.openxmlformats.org/officeDocument/2006/relationships/hyperlink" Target="http://www.quandpartir.com/meteo/togo-idpaysglobal-21.html" TargetMode="External"/><Relationship Id="rId128" Type="http://schemas.openxmlformats.org/officeDocument/2006/relationships/hyperlink" Target="http://www.quandpartir.com/meteo/laos-idpaysglobal-88.html" TargetMode="External"/><Relationship Id="rId335" Type="http://schemas.openxmlformats.org/officeDocument/2006/relationships/hyperlink" Target="http://www.quandpartir.com/meteo/bulgarie-idpaysglobal-55.html" TargetMode="External"/><Relationship Id="rId377" Type="http://schemas.openxmlformats.org/officeDocument/2006/relationships/hyperlink" Target="http://www.quandpartir.com/meteo/tunisie-idpaysglobal-22.html" TargetMode="External"/><Relationship Id="rId500" Type="http://schemas.openxmlformats.org/officeDocument/2006/relationships/hyperlink" Target="http://www.quandpartir.com/meteo/bresil-idpaysglobal-26.html" TargetMode="External"/><Relationship Id="rId542" Type="http://schemas.openxmlformats.org/officeDocument/2006/relationships/hyperlink" Target="http://www.quandpartir.com/meteo/vietnam-idpaysglobal-99.html" TargetMode="External"/><Relationship Id="rId584" Type="http://schemas.openxmlformats.org/officeDocument/2006/relationships/hyperlink" Target="http://www.quandpartir.com/meteo/espagne-idpaysglobal-61.html" TargetMode="External"/><Relationship Id="rId5" Type="http://schemas.openxmlformats.org/officeDocument/2006/relationships/hyperlink" Target="http://www.quandpartir.com/meteo/australie-idpaysglobal-100.html" TargetMode="External"/><Relationship Id="rId181" Type="http://schemas.openxmlformats.org/officeDocument/2006/relationships/hyperlink" Target="http://www.quandpartir.com/meteo/perou-idpaysglobal-40.html" TargetMode="External"/><Relationship Id="rId237" Type="http://schemas.openxmlformats.org/officeDocument/2006/relationships/hyperlink" Target="http://www.quandpartir.com/meteo/russie-idpaysglobal-74.html" TargetMode="External"/><Relationship Id="rId402" Type="http://schemas.openxmlformats.org/officeDocument/2006/relationships/hyperlink" Target="http://www.quandpartir.com/meteo/zimbabwe-idpaysglobal-23.html" TargetMode="External"/><Relationship Id="rId279" Type="http://schemas.openxmlformats.org/officeDocument/2006/relationships/hyperlink" Target="http://www.quandpartir.com/meteo/etats-unis-idpaysglobal-33.html" TargetMode="External"/><Relationship Id="rId444" Type="http://schemas.openxmlformats.org/officeDocument/2006/relationships/hyperlink" Target="http://www.quandpartir.com/meteo/togo-idpaysglobal-21.html" TargetMode="External"/><Relationship Id="rId486" Type="http://schemas.openxmlformats.org/officeDocument/2006/relationships/hyperlink" Target="http://www.quandpartir.com/meteo/grece-idpaysglobal-63.html" TargetMode="External"/><Relationship Id="rId43" Type="http://schemas.openxmlformats.org/officeDocument/2006/relationships/hyperlink" Target="http://www.quandpartir.com/meteo/republique-dominicaine-idpaysglobal-41.html" TargetMode="External"/><Relationship Id="rId139" Type="http://schemas.openxmlformats.org/officeDocument/2006/relationships/hyperlink" Target="http://www.quandpartir.com/meteo/etats-unis-idpaysglobal-33.html" TargetMode="External"/><Relationship Id="rId290" Type="http://schemas.openxmlformats.org/officeDocument/2006/relationships/hyperlink" Target="http://www.quandpartir.com/meteo/andorre-idpaysglobal-51.html" TargetMode="External"/><Relationship Id="rId304" Type="http://schemas.openxmlformats.org/officeDocument/2006/relationships/hyperlink" Target="http://www.quandpartir.com/meteo/crete-idpaysglobal-57.html" TargetMode="External"/><Relationship Id="rId346" Type="http://schemas.openxmlformats.org/officeDocument/2006/relationships/hyperlink" Target="http://www.quandpartir.com/meteo/tanzanie-idpaysglobal-20.html" TargetMode="External"/><Relationship Id="rId388" Type="http://schemas.openxmlformats.org/officeDocument/2006/relationships/hyperlink" Target="http://www.quandpartir.com/meteo/albanie-idpaysglobal-113.html" TargetMode="External"/><Relationship Id="rId511" Type="http://schemas.openxmlformats.org/officeDocument/2006/relationships/hyperlink" Target="http://www.quandpartir.com/meteo/thailande-idpaysglobal-97.html" TargetMode="External"/><Relationship Id="rId553" Type="http://schemas.openxmlformats.org/officeDocument/2006/relationships/hyperlink" Target="http://www.quandpartir.com/meteo/italie-idpaysglobal-67.html" TargetMode="External"/><Relationship Id="rId85" Type="http://schemas.openxmlformats.org/officeDocument/2006/relationships/hyperlink" Target="http://www.quandpartir.com/meteo/nicaragua-idpaysglobal-110.html" TargetMode="External"/><Relationship Id="rId150" Type="http://schemas.openxmlformats.org/officeDocument/2006/relationships/hyperlink" Target="http://www.quandpartir.com/meteo/cote-d-ivoire-idpaysglobal-5.html" TargetMode="External"/><Relationship Id="rId192" Type="http://schemas.openxmlformats.org/officeDocument/2006/relationships/hyperlink" Target="http://www.quandpartir.com/meteo/guatemala-idpaysglobal-35.html" TargetMode="External"/><Relationship Id="rId206" Type="http://schemas.openxmlformats.org/officeDocument/2006/relationships/hyperlink" Target="http://www.quandpartir.com/meteo/ouzbekistan-idpaysglobal-93.html" TargetMode="External"/><Relationship Id="rId413" Type="http://schemas.openxmlformats.org/officeDocument/2006/relationships/hyperlink" Target="http://www.quandpartir.com/meteo/egypte-idpaysglobal-6.html" TargetMode="External"/><Relationship Id="rId595" Type="http://schemas.openxmlformats.org/officeDocument/2006/relationships/hyperlink" Target="http://www.quandpartir.com/meteo/liban-idpaysglobal-46.html" TargetMode="External"/><Relationship Id="rId248" Type="http://schemas.openxmlformats.org/officeDocument/2006/relationships/hyperlink" Target="http://www.quandpartir.com/meteo/espagne-idpaysglobal-61.html" TargetMode="External"/><Relationship Id="rId455" Type="http://schemas.openxmlformats.org/officeDocument/2006/relationships/hyperlink" Target="http://www.quandpartir.com/meteo/inde-idpaysglobal-85.html" TargetMode="External"/><Relationship Id="rId497" Type="http://schemas.openxmlformats.org/officeDocument/2006/relationships/hyperlink" Target="http://www.quandpartir.com/meteo/mali-idpaysglobal-12.html" TargetMode="External"/><Relationship Id="rId12" Type="http://schemas.openxmlformats.org/officeDocument/2006/relationships/hyperlink" Target="http://www.quandpartir.com/meteo/inde-idpaysglobal-85.html" TargetMode="External"/><Relationship Id="rId108" Type="http://schemas.openxmlformats.org/officeDocument/2006/relationships/hyperlink" Target="http://www.quandpartir.com/meteo/yemen-idpaysglobal-49.html" TargetMode="External"/><Relationship Id="rId315" Type="http://schemas.openxmlformats.org/officeDocument/2006/relationships/hyperlink" Target="http://www.quandpartir.com/meteo/turquie-idpaysglobal-79.html" TargetMode="External"/><Relationship Id="rId357" Type="http://schemas.openxmlformats.org/officeDocument/2006/relationships/hyperlink" Target="http://www.quandpartir.com/meteo/zimbabwe-idpaysglobal-23.html" TargetMode="External"/><Relationship Id="rId522" Type="http://schemas.openxmlformats.org/officeDocument/2006/relationships/hyperlink" Target="http://www.quandpartir.com/meteo/jamaique-idpaysglobal-106.html" TargetMode="External"/><Relationship Id="rId54" Type="http://schemas.openxmlformats.org/officeDocument/2006/relationships/hyperlink" Target="http://www.quandpartir.com/meteo/inde-idpaysglobal-85.html" TargetMode="External"/><Relationship Id="rId96" Type="http://schemas.openxmlformats.org/officeDocument/2006/relationships/hyperlink" Target="http://www.quandpartir.com/meteo/vietnam-idpaysglobal-99.html" TargetMode="External"/><Relationship Id="rId161" Type="http://schemas.openxmlformats.org/officeDocument/2006/relationships/hyperlink" Target="http://www.quandpartir.com/meteo/botswana-idpaysglobal-3.html" TargetMode="External"/><Relationship Id="rId217" Type="http://schemas.openxmlformats.org/officeDocument/2006/relationships/hyperlink" Target="http://www.quandpartir.com/meteo/espagne-idpaysglobal-61.html" TargetMode="External"/><Relationship Id="rId399" Type="http://schemas.openxmlformats.org/officeDocument/2006/relationships/hyperlink" Target="http://www.quandpartir.com/meteo/grece-idpaysglobal-63.html" TargetMode="External"/><Relationship Id="rId564" Type="http://schemas.openxmlformats.org/officeDocument/2006/relationships/hyperlink" Target="http://www.quandpartir.com/meteo/azerbaidjan-idpaysglobal-116.html" TargetMode="External"/><Relationship Id="rId259" Type="http://schemas.openxmlformats.org/officeDocument/2006/relationships/hyperlink" Target="http://www.quandpartir.com/meteo/grece-idpaysglobal-63.html" TargetMode="External"/><Relationship Id="rId424" Type="http://schemas.openxmlformats.org/officeDocument/2006/relationships/hyperlink" Target="http://www.quandpartir.com/meteo/liban-idpaysglobal-46.html" TargetMode="External"/><Relationship Id="rId466" Type="http://schemas.openxmlformats.org/officeDocument/2006/relationships/hyperlink" Target="http://www.quandpartir.com/meteo/egypte-idpaysglobal-6.html" TargetMode="External"/><Relationship Id="rId23" Type="http://schemas.openxmlformats.org/officeDocument/2006/relationships/hyperlink" Target="http://www.quandpartir.com/meteo/tanzanie-idpaysglobal-20.html" TargetMode="External"/><Relationship Id="rId119" Type="http://schemas.openxmlformats.org/officeDocument/2006/relationships/hyperlink" Target="http://www.quandpartir.com/meteo/costa-rica-idpaysglobal-30.html" TargetMode="External"/><Relationship Id="rId270" Type="http://schemas.openxmlformats.org/officeDocument/2006/relationships/hyperlink" Target="http://www.quandpartir.com/meteo/grece-idpaysglobal-63.html" TargetMode="External"/><Relationship Id="rId326" Type="http://schemas.openxmlformats.org/officeDocument/2006/relationships/hyperlink" Target="http://www.quandpartir.com/meteo/afghanistan-idpaysglobal-112.html" TargetMode="External"/><Relationship Id="rId533" Type="http://schemas.openxmlformats.org/officeDocument/2006/relationships/hyperlink" Target="http://www.quandpartir.com/meteo/espagne-idpaysglobal-61.html" TargetMode="External"/><Relationship Id="rId65" Type="http://schemas.openxmlformats.org/officeDocument/2006/relationships/hyperlink" Target="http://www.quandpartir.com/meteo/inde-idpaysglobal-85.html" TargetMode="External"/><Relationship Id="rId130" Type="http://schemas.openxmlformats.org/officeDocument/2006/relationships/hyperlink" Target="http://www.quandpartir.com/meteo/bangladesh-idpaysglobal-117.html" TargetMode="External"/><Relationship Id="rId368" Type="http://schemas.openxmlformats.org/officeDocument/2006/relationships/hyperlink" Target="http://www.quandpartir.com/meteo/armenie-idpaysglobal-115.html" TargetMode="External"/><Relationship Id="rId575" Type="http://schemas.openxmlformats.org/officeDocument/2006/relationships/hyperlink" Target="http://www.quandpartir.com/meteo/turquie-idpaysglobal-79.html" TargetMode="External"/><Relationship Id="rId172" Type="http://schemas.openxmlformats.org/officeDocument/2006/relationships/hyperlink" Target="http://www.quandpartir.com/meteo/jamaique-idpaysglobal-106.html" TargetMode="External"/><Relationship Id="rId228" Type="http://schemas.openxmlformats.org/officeDocument/2006/relationships/hyperlink" Target="http://www.quandpartir.com/meteo/croatie-idpaysglobal-58.html" TargetMode="External"/><Relationship Id="rId435" Type="http://schemas.openxmlformats.org/officeDocument/2006/relationships/hyperlink" Target="http://www.quandpartir.com/meteo/tunisie-idpaysglobal-22.html" TargetMode="External"/><Relationship Id="rId477" Type="http://schemas.openxmlformats.org/officeDocument/2006/relationships/hyperlink" Target="http://www.quandpartir.com/meteo/turquie-idpaysglobal-79.html" TargetMode="External"/><Relationship Id="rId600" Type="http://schemas.openxmlformats.org/officeDocument/2006/relationships/hyperlink" Target="http://www.quandpartir.com/meteo/etats-unis-idpaysglobal-33.html" TargetMode="External"/><Relationship Id="rId281" Type="http://schemas.openxmlformats.org/officeDocument/2006/relationships/hyperlink" Target="http://www.quandpartir.com/meteo/maroc-idpaysglobal-13.html" TargetMode="External"/><Relationship Id="rId337" Type="http://schemas.openxmlformats.org/officeDocument/2006/relationships/hyperlink" Target="http://www.quandpartir.com/meteo/maroc-idpaysglobal-13.html" TargetMode="External"/><Relationship Id="rId502" Type="http://schemas.openxmlformats.org/officeDocument/2006/relationships/hyperlink" Target="http://www.quandpartir.com/meteo/namibie-idpaysglobal-15.html" TargetMode="External"/><Relationship Id="rId34" Type="http://schemas.openxmlformats.org/officeDocument/2006/relationships/hyperlink" Target="http://www.quandpartir.com/meteo/bresil-idpaysglobal-26.html" TargetMode="External"/><Relationship Id="rId76" Type="http://schemas.openxmlformats.org/officeDocument/2006/relationships/hyperlink" Target="http://www.quandpartir.com/meteo/laos-idpaysglobal-88.html" TargetMode="External"/><Relationship Id="rId141" Type="http://schemas.openxmlformats.org/officeDocument/2006/relationships/hyperlink" Target="http://www.quandpartir.com/meteo/thailande-idpaysglobal-97.html" TargetMode="External"/><Relationship Id="rId379" Type="http://schemas.openxmlformats.org/officeDocument/2006/relationships/hyperlink" Target="http://www.quandpartir.com/meteo/etats-unis-idpaysglobal-33.html" TargetMode="External"/><Relationship Id="rId544" Type="http://schemas.openxmlformats.org/officeDocument/2006/relationships/hyperlink" Target="http://www.quandpartir.com/meteo/chili-idpaysglobal-28.html" TargetMode="External"/><Relationship Id="rId586" Type="http://schemas.openxmlformats.org/officeDocument/2006/relationships/hyperlink" Target="http://www.quandpartir.com/meteo/turquie-idpaysglobal-79.html" TargetMode="External"/><Relationship Id="rId7" Type="http://schemas.openxmlformats.org/officeDocument/2006/relationships/hyperlink" Target="http://www.quandpartir.com/meteo/oman-idpaysglobal-47.html" TargetMode="External"/><Relationship Id="rId183" Type="http://schemas.openxmlformats.org/officeDocument/2006/relationships/hyperlink" Target="http://www.quandpartir.com/meteo/philippines-idpaysglobal-94.html" TargetMode="External"/><Relationship Id="rId239" Type="http://schemas.openxmlformats.org/officeDocument/2006/relationships/hyperlink" Target="http://www.quandpartir.com/meteo/italie-idpaysglobal-67.html" TargetMode="External"/><Relationship Id="rId390" Type="http://schemas.openxmlformats.org/officeDocument/2006/relationships/hyperlink" Target="http://www.quandpartir.com/meteo/turquie-idpaysglobal-79.html" TargetMode="External"/><Relationship Id="rId404" Type="http://schemas.openxmlformats.org/officeDocument/2006/relationships/hyperlink" Target="http://www.quandpartir.com/meteo/yemen-idpaysglobal-49.html" TargetMode="External"/><Relationship Id="rId446" Type="http://schemas.openxmlformats.org/officeDocument/2006/relationships/hyperlink" Target="http://www.quandpartir.com/meteo/libye-idpaysglobal-10.html" TargetMode="External"/><Relationship Id="rId250" Type="http://schemas.openxmlformats.org/officeDocument/2006/relationships/hyperlink" Target="http://www.quandpartir.com/meteo/italie-idpaysglobal-67.html" TargetMode="External"/><Relationship Id="rId292" Type="http://schemas.openxmlformats.org/officeDocument/2006/relationships/hyperlink" Target="http://www.quandpartir.com/meteo/suisse-idpaysglobal-78.html" TargetMode="External"/><Relationship Id="rId306" Type="http://schemas.openxmlformats.org/officeDocument/2006/relationships/hyperlink" Target="http://www.quandpartir.com/meteo/ouzbekistan-idpaysglobal-93.html" TargetMode="External"/><Relationship Id="rId488" Type="http://schemas.openxmlformats.org/officeDocument/2006/relationships/hyperlink" Target="http://www.quandpartir.com/meteo/chine-idpaysglobal-83.html" TargetMode="External"/><Relationship Id="rId45" Type="http://schemas.openxmlformats.org/officeDocument/2006/relationships/hyperlink" Target="http://www.quandpartir.com/meteo/guatemala-idpaysglobal-35.html" TargetMode="External"/><Relationship Id="rId87" Type="http://schemas.openxmlformats.org/officeDocument/2006/relationships/hyperlink" Target="http://www.quandpartir.com/meteo/cote-d-ivoire-idpaysglobal-5.html" TargetMode="External"/><Relationship Id="rId110" Type="http://schemas.openxmlformats.org/officeDocument/2006/relationships/hyperlink" Target="http://www.quandpartir.com/meteo/inde-idpaysglobal-85.html" TargetMode="External"/><Relationship Id="rId348" Type="http://schemas.openxmlformats.org/officeDocument/2006/relationships/hyperlink" Target="http://www.quandpartir.com/meteo/etats-unis-idpaysglobal-33.html" TargetMode="External"/><Relationship Id="rId513" Type="http://schemas.openxmlformats.org/officeDocument/2006/relationships/hyperlink" Target="http://www.quandpartir.com/meteo/bangladesh-idpaysglobal-117.html" TargetMode="External"/><Relationship Id="rId555" Type="http://schemas.openxmlformats.org/officeDocument/2006/relationships/hyperlink" Target="http://www.quandpartir.com/meteo/italie-idpaysglobal-67.html" TargetMode="External"/><Relationship Id="rId597" Type="http://schemas.openxmlformats.org/officeDocument/2006/relationships/hyperlink" Target="http://www.quandpartir.com/meteo/chypre-idpaysglobal-56.html" TargetMode="External"/><Relationship Id="rId152" Type="http://schemas.openxmlformats.org/officeDocument/2006/relationships/hyperlink" Target="http://www.quandpartir.com/meteo/oman-idpaysglobal-47.html" TargetMode="External"/><Relationship Id="rId194" Type="http://schemas.openxmlformats.org/officeDocument/2006/relationships/hyperlink" Target="http://www.quandpartir.com/meteo/etats-unis-idpaysglobal-33.html" TargetMode="External"/><Relationship Id="rId208" Type="http://schemas.openxmlformats.org/officeDocument/2006/relationships/hyperlink" Target="http://www.quandpartir.com/meteo/turquie-idpaysglobal-79.html" TargetMode="External"/><Relationship Id="rId415" Type="http://schemas.openxmlformats.org/officeDocument/2006/relationships/hyperlink" Target="http://www.quandpartir.com/meteo/mauritanie-idpaysglobal-14.html" TargetMode="External"/><Relationship Id="rId457" Type="http://schemas.openxmlformats.org/officeDocument/2006/relationships/hyperlink" Target="http://www.quandpartir.com/meteo/mauritanie-idpaysglobal-14.html" TargetMode="External"/><Relationship Id="rId261" Type="http://schemas.openxmlformats.org/officeDocument/2006/relationships/hyperlink" Target="http://www.quandpartir.com/meteo/croatie-idpaysglobal-58.html" TargetMode="External"/><Relationship Id="rId499" Type="http://schemas.openxmlformats.org/officeDocument/2006/relationships/hyperlink" Target="http://www.quandpartir.com/meteo/afrique-du-sud-idpaysglobal-1.html" TargetMode="External"/><Relationship Id="rId14" Type="http://schemas.openxmlformats.org/officeDocument/2006/relationships/hyperlink" Target="http://www.quandpartir.com/meteo/australie-idpaysglobal-100.html" TargetMode="External"/><Relationship Id="rId56" Type="http://schemas.openxmlformats.org/officeDocument/2006/relationships/hyperlink" Target="http://www.quandpartir.com/meteo/inde-idpaysglobal-85.html" TargetMode="External"/><Relationship Id="rId317" Type="http://schemas.openxmlformats.org/officeDocument/2006/relationships/hyperlink" Target="http://www.quandpartir.com/meteo/espagne-idpaysglobal-61.html" TargetMode="External"/><Relationship Id="rId359" Type="http://schemas.openxmlformats.org/officeDocument/2006/relationships/hyperlink" Target="http://www.quandpartir.com/meteo/egypte-idpaysglobal-6.html" TargetMode="External"/><Relationship Id="rId524" Type="http://schemas.openxmlformats.org/officeDocument/2006/relationships/hyperlink" Target="http://www.quandpartir.com/meteo/venezuela-idpaysglobal-42.html" TargetMode="External"/><Relationship Id="rId566" Type="http://schemas.openxmlformats.org/officeDocument/2006/relationships/hyperlink" Target="http://www.quandpartir.com/meteo/australie-idpaysglobal-100.html" TargetMode="External"/><Relationship Id="rId98" Type="http://schemas.openxmlformats.org/officeDocument/2006/relationships/hyperlink" Target="http://www.quandpartir.com/meteo/espagne-idpaysglobal-61.html" TargetMode="External"/><Relationship Id="rId121" Type="http://schemas.openxmlformats.org/officeDocument/2006/relationships/hyperlink" Target="http://www.quandpartir.com/meteo/inde-idpaysglobal-85.html" TargetMode="External"/><Relationship Id="rId163" Type="http://schemas.openxmlformats.org/officeDocument/2006/relationships/hyperlink" Target="http://www.quandpartir.com/meteo/malte-idpaysglobal-68.html" TargetMode="External"/><Relationship Id="rId219" Type="http://schemas.openxmlformats.org/officeDocument/2006/relationships/hyperlink" Target="http://www.quandpartir.com/meteo/tunisie-idpaysglobal-22.html" TargetMode="External"/><Relationship Id="rId370" Type="http://schemas.openxmlformats.org/officeDocument/2006/relationships/hyperlink" Target="http://www.quandpartir.com/meteo/grece-idpaysglobal-63.html" TargetMode="External"/><Relationship Id="rId426" Type="http://schemas.openxmlformats.org/officeDocument/2006/relationships/hyperlink" Target="http://www.quandpartir.com/meteo/maroc-idpaysglobal-13.html" TargetMode="External"/><Relationship Id="rId230" Type="http://schemas.openxmlformats.org/officeDocument/2006/relationships/hyperlink" Target="http://www.quandpartir.com/meteo/libye-idpaysglobal-10.html" TargetMode="External"/><Relationship Id="rId468" Type="http://schemas.openxmlformats.org/officeDocument/2006/relationships/hyperlink" Target="http://www.quandpartir.com/meteo/laos-idpaysglobal-88.html" TargetMode="External"/><Relationship Id="rId25" Type="http://schemas.openxmlformats.org/officeDocument/2006/relationships/hyperlink" Target="http://www.quandpartir.com/meteo/mauritanie-idpaysglobal-14.html" TargetMode="External"/><Relationship Id="rId67" Type="http://schemas.openxmlformats.org/officeDocument/2006/relationships/hyperlink" Target="http://www.quandpartir.com/meteo/thailande-idpaysglobal-97.html" TargetMode="External"/><Relationship Id="rId272" Type="http://schemas.openxmlformats.org/officeDocument/2006/relationships/hyperlink" Target="http://www.quandpartir.com/meteo/tunisie-idpaysglobal-22.html" TargetMode="External"/><Relationship Id="rId328" Type="http://schemas.openxmlformats.org/officeDocument/2006/relationships/hyperlink" Target="http://www.quandpartir.com/meteo/albanie-idpaysglobal-113.html" TargetMode="External"/><Relationship Id="rId535" Type="http://schemas.openxmlformats.org/officeDocument/2006/relationships/hyperlink" Target="http://www.quandpartir.com/meteo/nicaragua-idpaysglobal-110.html" TargetMode="External"/><Relationship Id="rId577" Type="http://schemas.openxmlformats.org/officeDocument/2006/relationships/hyperlink" Target="http://www.quandpartir.com/meteo/afghanistan-idpaysglobal-112.html" TargetMode="External"/><Relationship Id="rId132" Type="http://schemas.openxmlformats.org/officeDocument/2006/relationships/hyperlink" Target="http://www.quandpartir.com/meteo/guatemala-idpaysglobal-35.html" TargetMode="External"/><Relationship Id="rId174" Type="http://schemas.openxmlformats.org/officeDocument/2006/relationships/hyperlink" Target="http://www.quandpartir.com/meteo/madagascar-idpaysglobal-11.html" TargetMode="External"/><Relationship Id="rId381" Type="http://schemas.openxmlformats.org/officeDocument/2006/relationships/hyperlink" Target="http://www.quandpartir.com/meteo/france-idpaysglobal-102.html" TargetMode="External"/><Relationship Id="rId241" Type="http://schemas.openxmlformats.org/officeDocument/2006/relationships/hyperlink" Target="http://www.quandpartir.com/meteo/australie-idpaysglobal-100.html" TargetMode="External"/><Relationship Id="rId437" Type="http://schemas.openxmlformats.org/officeDocument/2006/relationships/hyperlink" Target="http://www.quandpartir.com/meteo/australie-idpaysglobal-100.html" TargetMode="External"/><Relationship Id="rId479" Type="http://schemas.openxmlformats.org/officeDocument/2006/relationships/hyperlink" Target="http://www.quandpartir.com/meteo/bresil-idpaysglobal-26.html" TargetMode="External"/><Relationship Id="rId36" Type="http://schemas.openxmlformats.org/officeDocument/2006/relationships/hyperlink" Target="http://www.quandpartir.com/meteo/cap-vert-idpaysglobal-105.html" TargetMode="External"/><Relationship Id="rId283" Type="http://schemas.openxmlformats.org/officeDocument/2006/relationships/hyperlink" Target="http://www.quandpartir.com/meteo/russie-idpaysglobal-74.html" TargetMode="External"/><Relationship Id="rId339" Type="http://schemas.openxmlformats.org/officeDocument/2006/relationships/hyperlink" Target="http://www.quandpartir.com/meteo/italie-idpaysglobal-67.html" TargetMode="External"/><Relationship Id="rId490" Type="http://schemas.openxmlformats.org/officeDocument/2006/relationships/hyperlink" Target="http://www.quandpartir.com/meteo/guatemala-idpaysglobal-35.html" TargetMode="External"/><Relationship Id="rId504" Type="http://schemas.openxmlformats.org/officeDocument/2006/relationships/hyperlink" Target="http://www.quandpartir.com/meteo/oman-idpaysglobal-47.html" TargetMode="External"/><Relationship Id="rId546" Type="http://schemas.openxmlformats.org/officeDocument/2006/relationships/hyperlink" Target="http://www.quandpartir.com/meteo/bresil-idpaysglobal-26.html" TargetMode="External"/><Relationship Id="rId78" Type="http://schemas.openxmlformats.org/officeDocument/2006/relationships/hyperlink" Target="http://www.quandpartir.com/meteo/etats-unis-idpaysglobal-33.html" TargetMode="External"/><Relationship Id="rId101" Type="http://schemas.openxmlformats.org/officeDocument/2006/relationships/hyperlink" Target="http://www.quandpartir.com/meteo/senegal-idpaysglobal-19.html" TargetMode="External"/><Relationship Id="rId143" Type="http://schemas.openxmlformats.org/officeDocument/2006/relationships/hyperlink" Target="http://www.quandpartir.com/meteo/guadeloupe-idpaysglobal-34.html" TargetMode="External"/><Relationship Id="rId185" Type="http://schemas.openxmlformats.org/officeDocument/2006/relationships/hyperlink" Target="http://www.quandpartir.com/meteo/libye-idpaysglobal-10.html" TargetMode="External"/><Relationship Id="rId350" Type="http://schemas.openxmlformats.org/officeDocument/2006/relationships/hyperlink" Target="http://www.quandpartir.com/meteo/espagne-idpaysglobal-61.html" TargetMode="External"/><Relationship Id="rId406" Type="http://schemas.openxmlformats.org/officeDocument/2006/relationships/hyperlink" Target="http://www.quandpartir.com/meteo/etats-unis-idpaysglobal-33.html" TargetMode="External"/><Relationship Id="rId588" Type="http://schemas.openxmlformats.org/officeDocument/2006/relationships/hyperlink" Target="http://www.quandpartir.com/meteo/etats-unis-idpaysglobal-33.html" TargetMode="External"/><Relationship Id="rId9" Type="http://schemas.openxmlformats.org/officeDocument/2006/relationships/hyperlink" Target="http://www.quandpartir.com/meteo/cambodge-idpaysglobal-82.html" TargetMode="External"/><Relationship Id="rId210" Type="http://schemas.openxmlformats.org/officeDocument/2006/relationships/hyperlink" Target="http://www.quandpartir.com/meteo/afghanistan-idpaysglobal-112.html" TargetMode="External"/><Relationship Id="rId392" Type="http://schemas.openxmlformats.org/officeDocument/2006/relationships/hyperlink" Target="http://www.quandpartir.com/meteo/chine-idpaysglobal-83.html" TargetMode="External"/><Relationship Id="rId448" Type="http://schemas.openxmlformats.org/officeDocument/2006/relationships/hyperlink" Target="http://www.quandpartir.com/meteo/etats-unis-idpaysglobal-33.html" TargetMode="External"/><Relationship Id="rId252" Type="http://schemas.openxmlformats.org/officeDocument/2006/relationships/hyperlink" Target="http://www.quandpartir.com/meteo/crete-idpaysglobal-57.html" TargetMode="External"/><Relationship Id="rId294" Type="http://schemas.openxmlformats.org/officeDocument/2006/relationships/hyperlink" Target="http://www.quandpartir.com/meteo/suede-idpaysglobal-77.html" TargetMode="External"/><Relationship Id="rId308" Type="http://schemas.openxmlformats.org/officeDocument/2006/relationships/hyperlink" Target="http://www.quandpartir.com/meteo/turquie-idpaysglobal-79.html" TargetMode="External"/><Relationship Id="rId515" Type="http://schemas.openxmlformats.org/officeDocument/2006/relationships/hyperlink" Target="http://www.quandpartir.com/meteo/senegal-idpaysglobal-19.html" TargetMode="External"/><Relationship Id="rId47" Type="http://schemas.openxmlformats.org/officeDocument/2006/relationships/hyperlink" Target="http://www.quandpartir.com/meteo/chine-idpaysglobal-83.html" TargetMode="External"/><Relationship Id="rId89" Type="http://schemas.openxmlformats.org/officeDocument/2006/relationships/hyperlink" Target="http://www.quandpartir.com/meteo/nigeria-idpaysglobal-16.html" TargetMode="External"/><Relationship Id="rId112" Type="http://schemas.openxmlformats.org/officeDocument/2006/relationships/hyperlink" Target="http://www.quandpartir.com/meteo/bahamas-idpaysglobal-103.html" TargetMode="External"/><Relationship Id="rId154" Type="http://schemas.openxmlformats.org/officeDocument/2006/relationships/hyperlink" Target="http://www.quandpartir.com/meteo/senegal-idpaysglobal-19.html" TargetMode="External"/><Relationship Id="rId361" Type="http://schemas.openxmlformats.org/officeDocument/2006/relationships/hyperlink" Target="http://www.quandpartir.com/meteo/namibie-idpaysglobal-15.html" TargetMode="External"/><Relationship Id="rId557" Type="http://schemas.openxmlformats.org/officeDocument/2006/relationships/hyperlink" Target="http://www.quandpartir.com/meteo/espagne-idpaysglobal-61.html" TargetMode="External"/><Relationship Id="rId599" Type="http://schemas.openxmlformats.org/officeDocument/2006/relationships/hyperlink" Target="http://www.quandpartir.com/meteo/jordanie-idpaysglobal-45.html" TargetMode="External"/><Relationship Id="rId196" Type="http://schemas.openxmlformats.org/officeDocument/2006/relationships/hyperlink" Target="http://www.quandpartir.com/meteo/tunisie-idpaysglobal-22.html" TargetMode="External"/><Relationship Id="rId417" Type="http://schemas.openxmlformats.org/officeDocument/2006/relationships/hyperlink" Target="http://www.quandpartir.com/meteo/reunion-idpaysglobal-17.html" TargetMode="External"/><Relationship Id="rId459" Type="http://schemas.openxmlformats.org/officeDocument/2006/relationships/hyperlink" Target="http://www.quandpartir.com/meteo/reunion-idpaysglobal-17.html" TargetMode="External"/><Relationship Id="rId16" Type="http://schemas.openxmlformats.org/officeDocument/2006/relationships/hyperlink" Target="http://www.quandpartir.com/meteo/thailande-idpaysglobal-97.html" TargetMode="External"/><Relationship Id="rId221" Type="http://schemas.openxmlformats.org/officeDocument/2006/relationships/hyperlink" Target="http://www.quandpartir.com/meteo/turquie-idpaysglobal-79.html" TargetMode="External"/><Relationship Id="rId263" Type="http://schemas.openxmlformats.org/officeDocument/2006/relationships/hyperlink" Target="http://www.quandpartir.com/meteo/malte-idpaysglobal-68.html" TargetMode="External"/><Relationship Id="rId319" Type="http://schemas.openxmlformats.org/officeDocument/2006/relationships/hyperlink" Target="http://www.quandpartir.com/meteo/tunisie-idpaysglobal-22.html" TargetMode="External"/><Relationship Id="rId470" Type="http://schemas.openxmlformats.org/officeDocument/2006/relationships/hyperlink" Target="http://www.quandpartir.com/meteo/australie-idpaysglobal-100.html" TargetMode="External"/><Relationship Id="rId526" Type="http://schemas.openxmlformats.org/officeDocument/2006/relationships/hyperlink" Target="http://www.quandpartir.com/meteo/nigeria-idpaysglobal-16.html" TargetMode="External"/><Relationship Id="rId58" Type="http://schemas.openxmlformats.org/officeDocument/2006/relationships/hyperlink" Target="http://www.quandpartir.com/meteo/sri-lanka-idpaysglobal-96.html" TargetMode="External"/><Relationship Id="rId123" Type="http://schemas.openxmlformats.org/officeDocument/2006/relationships/hyperlink" Target="http://www.quandpartir.com/meteo/cuba-idpaysglobal-31.html" TargetMode="External"/><Relationship Id="rId330" Type="http://schemas.openxmlformats.org/officeDocument/2006/relationships/hyperlink" Target="http://www.quandpartir.com/meteo/azerbaidjan-idpaysglobal-116.html" TargetMode="External"/><Relationship Id="rId568" Type="http://schemas.openxmlformats.org/officeDocument/2006/relationships/hyperlink" Target="http://www.quandpartir.com/meteo/italie-idpaysglobal-67.html" TargetMode="External"/><Relationship Id="rId90" Type="http://schemas.openxmlformats.org/officeDocument/2006/relationships/hyperlink" Target="http://www.quandpartir.com/meteo/perou-idpaysglobal-40.html" TargetMode="External"/><Relationship Id="rId165" Type="http://schemas.openxmlformats.org/officeDocument/2006/relationships/hyperlink" Target="http://www.quandpartir.com/meteo/namibie-idpaysglobal-15.html" TargetMode="External"/><Relationship Id="rId186" Type="http://schemas.openxmlformats.org/officeDocument/2006/relationships/hyperlink" Target="http://www.quandpartir.com/meteo/afrique-du-sud-idpaysglobal-1.html" TargetMode="External"/><Relationship Id="rId351" Type="http://schemas.openxmlformats.org/officeDocument/2006/relationships/hyperlink" Target="http://www.quandpartir.com/meteo/jordanie-idpaysglobal-45.html" TargetMode="External"/><Relationship Id="rId372" Type="http://schemas.openxmlformats.org/officeDocument/2006/relationships/hyperlink" Target="http://www.quandpartir.com/meteo/guyane-idpaysglobal-36.html" TargetMode="External"/><Relationship Id="rId393" Type="http://schemas.openxmlformats.org/officeDocument/2006/relationships/hyperlink" Target="http://www.quandpartir.com/meteo/ile-maurice-idpaysglobal-8.html" TargetMode="External"/><Relationship Id="rId407" Type="http://schemas.openxmlformats.org/officeDocument/2006/relationships/hyperlink" Target="http://www.quandpartir.com/meteo/etats-unis-idpaysglobal-33.html" TargetMode="External"/><Relationship Id="rId428" Type="http://schemas.openxmlformats.org/officeDocument/2006/relationships/hyperlink" Target="http://www.quandpartir.com/meteo/etats-unis-idpaysglobal-33.html" TargetMode="External"/><Relationship Id="rId449" Type="http://schemas.openxmlformats.org/officeDocument/2006/relationships/hyperlink" Target="http://www.quandpartir.com/meteo/espagne-idpaysglobal-61.html" TargetMode="External"/><Relationship Id="rId211" Type="http://schemas.openxmlformats.org/officeDocument/2006/relationships/hyperlink" Target="http://www.quandpartir.com/meteo/azerbaidjan-idpaysglobal-116.html" TargetMode="External"/><Relationship Id="rId232" Type="http://schemas.openxmlformats.org/officeDocument/2006/relationships/hyperlink" Target="http://www.quandpartir.com/meteo/etats-unis-idpaysglobal-33.html" TargetMode="External"/><Relationship Id="rId253" Type="http://schemas.openxmlformats.org/officeDocument/2006/relationships/hyperlink" Target="http://www.quandpartir.com/meteo/israel-idpaysglobal-44.html" TargetMode="External"/><Relationship Id="rId274" Type="http://schemas.openxmlformats.org/officeDocument/2006/relationships/hyperlink" Target="http://www.quandpartir.com/meteo/portugal-idpaysglobal-71.html" TargetMode="External"/><Relationship Id="rId295" Type="http://schemas.openxmlformats.org/officeDocument/2006/relationships/hyperlink" Target="http://www.quandpartir.com/meteo/etats-unis-idpaysglobal-33.html" TargetMode="External"/><Relationship Id="rId309" Type="http://schemas.openxmlformats.org/officeDocument/2006/relationships/hyperlink" Target="http://www.quandpartir.com/meteo/turquie-idpaysglobal-79.html" TargetMode="External"/><Relationship Id="rId460" Type="http://schemas.openxmlformats.org/officeDocument/2006/relationships/hyperlink" Target="http://www.quandpartir.com/meteo/afrique-du-sud-idpaysglobal-1.html" TargetMode="External"/><Relationship Id="rId481" Type="http://schemas.openxmlformats.org/officeDocument/2006/relationships/hyperlink" Target="http://www.quandpartir.com/meteo/etats-unis-idpaysglobal-33.html" TargetMode="External"/><Relationship Id="rId516" Type="http://schemas.openxmlformats.org/officeDocument/2006/relationships/hyperlink" Target="http://www.quandpartir.com/meteo/togo-idpaysglobal-21.html" TargetMode="External"/><Relationship Id="rId27" Type="http://schemas.openxmlformats.org/officeDocument/2006/relationships/hyperlink" Target="http://www.quandpartir.com/meteo/inde-idpaysglobal-85.html" TargetMode="External"/><Relationship Id="rId48" Type="http://schemas.openxmlformats.org/officeDocument/2006/relationships/hyperlink" Target="http://www.quandpartir.com/meteo/vietnam-idpaysglobal-99.html" TargetMode="External"/><Relationship Id="rId69" Type="http://schemas.openxmlformats.org/officeDocument/2006/relationships/hyperlink" Target="http://www.quandpartir.com/meteo/jamaique-idpaysglobal-106.html" TargetMode="External"/><Relationship Id="rId113" Type="http://schemas.openxmlformats.org/officeDocument/2006/relationships/hyperlink" Target="http://www.quandpartir.com/meteo/cap-vert-idpaysglobal-105.html" TargetMode="External"/><Relationship Id="rId134" Type="http://schemas.openxmlformats.org/officeDocument/2006/relationships/hyperlink" Target="http://www.quandpartir.com/meteo/vietnam-idpaysglobal-99.html" TargetMode="External"/><Relationship Id="rId320" Type="http://schemas.openxmlformats.org/officeDocument/2006/relationships/hyperlink" Target="http://www.quandpartir.com/meteo/etats-unis-idpaysglobal-33.html" TargetMode="External"/><Relationship Id="rId537" Type="http://schemas.openxmlformats.org/officeDocument/2006/relationships/hyperlink" Target="http://www.quandpartir.com/meteo/guatemala-idpaysglobal-35.html" TargetMode="External"/><Relationship Id="rId558" Type="http://schemas.openxmlformats.org/officeDocument/2006/relationships/hyperlink" Target="http://www.quandpartir.com/meteo/grece-idpaysglobal-63.html" TargetMode="External"/><Relationship Id="rId579" Type="http://schemas.openxmlformats.org/officeDocument/2006/relationships/hyperlink" Target="http://www.quandpartir.com/meteo/portugal-idpaysglobal-71.html" TargetMode="External"/><Relationship Id="rId80" Type="http://schemas.openxmlformats.org/officeDocument/2006/relationships/hyperlink" Target="http://www.quandpartir.com/meteo/australie-idpaysglobal-100.html" TargetMode="External"/><Relationship Id="rId155" Type="http://schemas.openxmlformats.org/officeDocument/2006/relationships/hyperlink" Target="http://www.quandpartir.com/meteo/egypte-idpaysglobal-6.html" TargetMode="External"/><Relationship Id="rId176" Type="http://schemas.openxmlformats.org/officeDocument/2006/relationships/hyperlink" Target="http://www.quandpartir.com/meteo/afrique-du-sud-idpaysglobal-1.html" TargetMode="External"/><Relationship Id="rId197" Type="http://schemas.openxmlformats.org/officeDocument/2006/relationships/hyperlink" Target="http://www.quandpartir.com/meteo/grece-idpaysglobal-63.html" TargetMode="External"/><Relationship Id="rId341" Type="http://schemas.openxmlformats.org/officeDocument/2006/relationships/hyperlink" Target="http://www.quandpartir.com/meteo/italie-idpaysglobal-67.html" TargetMode="External"/><Relationship Id="rId362" Type="http://schemas.openxmlformats.org/officeDocument/2006/relationships/hyperlink" Target="http://www.quandpartir.com/meteo/etats-unis-idpaysglobal-33.html" TargetMode="External"/><Relationship Id="rId383" Type="http://schemas.openxmlformats.org/officeDocument/2006/relationships/hyperlink" Target="http://www.quandpartir.com/meteo/espagne-idpaysglobal-61.html" TargetMode="External"/><Relationship Id="rId418" Type="http://schemas.openxmlformats.org/officeDocument/2006/relationships/hyperlink" Target="http://www.quandpartir.com/meteo/afrique-du-sud-idpaysglobal-1.html" TargetMode="External"/><Relationship Id="rId439" Type="http://schemas.openxmlformats.org/officeDocument/2006/relationships/hyperlink" Target="http://www.quandpartir.com/meteo/azerbaidjan-idpaysglobal-116.html" TargetMode="External"/><Relationship Id="rId590" Type="http://schemas.openxmlformats.org/officeDocument/2006/relationships/hyperlink" Target="http://www.quandpartir.com/meteo/ouzbekistan-idpaysglobal-93.html" TargetMode="External"/><Relationship Id="rId201" Type="http://schemas.openxmlformats.org/officeDocument/2006/relationships/hyperlink" Target="http://www.quandpartir.com/meteo/israel-idpaysglobal-44.html" TargetMode="External"/><Relationship Id="rId222" Type="http://schemas.openxmlformats.org/officeDocument/2006/relationships/hyperlink" Target="http://www.quandpartir.com/meteo/grece-idpaysglobal-63.html" TargetMode="External"/><Relationship Id="rId243" Type="http://schemas.openxmlformats.org/officeDocument/2006/relationships/hyperlink" Target="http://www.quandpartir.com/meteo/slovaquie-idpaysglobal-75.html" TargetMode="External"/><Relationship Id="rId264" Type="http://schemas.openxmlformats.org/officeDocument/2006/relationships/hyperlink" Target="http://www.quandpartir.com/meteo/portugal-idpaysglobal-71.html" TargetMode="External"/><Relationship Id="rId285" Type="http://schemas.openxmlformats.org/officeDocument/2006/relationships/hyperlink" Target="http://www.quandpartir.com/meteo/portugal-idpaysglobal-71.html" TargetMode="External"/><Relationship Id="rId450" Type="http://schemas.openxmlformats.org/officeDocument/2006/relationships/hyperlink" Target="http://www.quandpartir.com/meteo/espagne-idpaysglobal-61.html" TargetMode="External"/><Relationship Id="rId471" Type="http://schemas.openxmlformats.org/officeDocument/2006/relationships/hyperlink" Target="http://www.quandpartir.com/meteo/thailande-idpaysglobal-97.html" TargetMode="External"/><Relationship Id="rId506" Type="http://schemas.openxmlformats.org/officeDocument/2006/relationships/hyperlink" Target="http://www.quandpartir.com/meteo/yemen-idpaysglobal-49.html" TargetMode="External"/><Relationship Id="rId17" Type="http://schemas.openxmlformats.org/officeDocument/2006/relationships/hyperlink" Target="http://www.quandpartir.com/meteo/birmanie-idpaysglobal-80.html" TargetMode="External"/><Relationship Id="rId38" Type="http://schemas.openxmlformats.org/officeDocument/2006/relationships/hyperlink" Target="http://www.quandpartir.com/meteo/angola-idpaysglobal-114.html" TargetMode="External"/><Relationship Id="rId59" Type="http://schemas.openxmlformats.org/officeDocument/2006/relationships/hyperlink" Target="http://www.quandpartir.com/meteo/senegal-idpaysglobal-19.html" TargetMode="External"/><Relationship Id="rId103" Type="http://schemas.openxmlformats.org/officeDocument/2006/relationships/hyperlink" Target="http://www.quandpartir.com/meteo/birmanie-idpaysglobal-80.html" TargetMode="External"/><Relationship Id="rId124" Type="http://schemas.openxmlformats.org/officeDocument/2006/relationships/hyperlink" Target="http://www.quandpartir.com/meteo/perou-idpaysglobal-40.html" TargetMode="External"/><Relationship Id="rId310" Type="http://schemas.openxmlformats.org/officeDocument/2006/relationships/hyperlink" Target="http://www.quandpartir.com/meteo/turquie-idpaysglobal-79.html" TargetMode="External"/><Relationship Id="rId492" Type="http://schemas.openxmlformats.org/officeDocument/2006/relationships/hyperlink" Target="http://www.quandpartir.com/meteo/crete-idpaysglobal-57.html" TargetMode="External"/><Relationship Id="rId527" Type="http://schemas.openxmlformats.org/officeDocument/2006/relationships/hyperlink" Target="http://www.quandpartir.com/meteo/etats-unis-idpaysglobal-33.html" TargetMode="External"/><Relationship Id="rId548" Type="http://schemas.openxmlformats.org/officeDocument/2006/relationships/hyperlink" Target="http://www.quandpartir.com/meteo/tanzanie-idpaysglobal-20.html" TargetMode="External"/><Relationship Id="rId569" Type="http://schemas.openxmlformats.org/officeDocument/2006/relationships/hyperlink" Target="http://www.quandpartir.com/meteo/espagne-idpaysglobal-61.html" TargetMode="External"/><Relationship Id="rId70" Type="http://schemas.openxmlformats.org/officeDocument/2006/relationships/hyperlink" Target="http://www.quandpartir.com/meteo/barbade-idpaysglobal-118.html" TargetMode="External"/><Relationship Id="rId91" Type="http://schemas.openxmlformats.org/officeDocument/2006/relationships/hyperlink" Target="http://www.quandpartir.com/meteo/australie-idpaysglobal-100.html" TargetMode="External"/><Relationship Id="rId145" Type="http://schemas.openxmlformats.org/officeDocument/2006/relationships/hyperlink" Target="http://www.quandpartir.com/meteo/mexique-idpaysglobal-38.html" TargetMode="External"/><Relationship Id="rId166" Type="http://schemas.openxmlformats.org/officeDocument/2006/relationships/hyperlink" Target="http://www.quandpartir.com/meteo/etats-unis-idpaysglobal-33.html" TargetMode="External"/><Relationship Id="rId187" Type="http://schemas.openxmlformats.org/officeDocument/2006/relationships/hyperlink" Target="http://www.quandpartir.com/meteo/crete-idpaysglobal-57.html" TargetMode="External"/><Relationship Id="rId331" Type="http://schemas.openxmlformats.org/officeDocument/2006/relationships/hyperlink" Target="http://www.quandpartir.com/meteo/algerie-idpaysglobal-2.html" TargetMode="External"/><Relationship Id="rId352" Type="http://schemas.openxmlformats.org/officeDocument/2006/relationships/hyperlink" Target="http://www.quandpartir.com/meteo/israel-idpaysglobal-44.html" TargetMode="External"/><Relationship Id="rId373" Type="http://schemas.openxmlformats.org/officeDocument/2006/relationships/hyperlink" Target="http://www.quandpartir.com/meteo/tanzanie-idpaysglobal-20.html" TargetMode="External"/><Relationship Id="rId394" Type="http://schemas.openxmlformats.org/officeDocument/2006/relationships/hyperlink" Target="http://www.quandpartir.com/meteo/italie-idpaysglobal-67.html" TargetMode="External"/><Relationship Id="rId408" Type="http://schemas.openxmlformats.org/officeDocument/2006/relationships/hyperlink" Target="http://www.quandpartir.com/meteo/australie-idpaysglobal-100.html" TargetMode="External"/><Relationship Id="rId429" Type="http://schemas.openxmlformats.org/officeDocument/2006/relationships/hyperlink" Target="http://www.quandpartir.com/meteo/etats-unis-idpaysglobal-33.html" TargetMode="External"/><Relationship Id="rId580" Type="http://schemas.openxmlformats.org/officeDocument/2006/relationships/hyperlink" Target="http://www.quandpartir.com/meteo/tunisie-idpaysglobal-22.html" TargetMode="External"/><Relationship Id="rId1" Type="http://schemas.openxmlformats.org/officeDocument/2006/relationships/hyperlink" Target="http://www.quandpartir.com/meteo/afrique-du-sud-idpaysglobal-1.html" TargetMode="External"/><Relationship Id="rId212" Type="http://schemas.openxmlformats.org/officeDocument/2006/relationships/hyperlink" Target="http://www.quandpartir.com/meteo/grece-idpaysglobal-63.html" TargetMode="External"/><Relationship Id="rId233" Type="http://schemas.openxmlformats.org/officeDocument/2006/relationships/hyperlink" Target="http://www.quandpartir.com/meteo/france-idpaysglobal-102.html" TargetMode="External"/><Relationship Id="rId254" Type="http://schemas.openxmlformats.org/officeDocument/2006/relationships/hyperlink" Target="http://www.quandpartir.com/meteo/ouzbekistan-idpaysglobal-93.html" TargetMode="External"/><Relationship Id="rId440" Type="http://schemas.openxmlformats.org/officeDocument/2006/relationships/hyperlink" Target="http://www.quandpartir.com/meteo/grece-idpaysglobal-63.html" TargetMode="External"/><Relationship Id="rId28" Type="http://schemas.openxmlformats.org/officeDocument/2006/relationships/hyperlink" Target="http://www.quandpartir.com/meteo/australie-idpaysglobal-100.html" TargetMode="External"/><Relationship Id="rId49" Type="http://schemas.openxmlformats.org/officeDocument/2006/relationships/hyperlink" Target="http://www.quandpartir.com/meteo/argentine-idpaysglobal-24.html" TargetMode="External"/><Relationship Id="rId114" Type="http://schemas.openxmlformats.org/officeDocument/2006/relationships/hyperlink" Target="http://www.quandpartir.com/meteo/jamaique-idpaysglobal-106.html" TargetMode="External"/><Relationship Id="rId275" Type="http://schemas.openxmlformats.org/officeDocument/2006/relationships/hyperlink" Target="http://www.quandpartir.com/meteo/albanie-idpaysglobal-113.html" TargetMode="External"/><Relationship Id="rId296" Type="http://schemas.openxmlformats.org/officeDocument/2006/relationships/hyperlink" Target="http://www.quandpartir.com/meteo/etats-unis-idpaysglobal-33.html" TargetMode="External"/><Relationship Id="rId300" Type="http://schemas.openxmlformats.org/officeDocument/2006/relationships/hyperlink" Target="http://www.quandpartir.com/meteo/italie-idpaysglobal-67.html" TargetMode="External"/><Relationship Id="rId461" Type="http://schemas.openxmlformats.org/officeDocument/2006/relationships/hyperlink" Target="http://www.quandpartir.com/meteo/inde-idpaysglobal-85.html" TargetMode="External"/><Relationship Id="rId482" Type="http://schemas.openxmlformats.org/officeDocument/2006/relationships/hyperlink" Target="http://www.quandpartir.com/meteo/espagne-idpaysglobal-61.html" TargetMode="External"/><Relationship Id="rId517" Type="http://schemas.openxmlformats.org/officeDocument/2006/relationships/hyperlink" Target="http://www.quandpartir.com/meteo/mauritanie-idpaysglobal-14.html" TargetMode="External"/><Relationship Id="rId538" Type="http://schemas.openxmlformats.org/officeDocument/2006/relationships/hyperlink" Target="http://www.quandpartir.com/meteo/cuba-idpaysglobal-31.html" TargetMode="External"/><Relationship Id="rId559" Type="http://schemas.openxmlformats.org/officeDocument/2006/relationships/hyperlink" Target="http://www.quandpartir.com/meteo/libye-idpaysglobal-10.html" TargetMode="External"/><Relationship Id="rId60" Type="http://schemas.openxmlformats.org/officeDocument/2006/relationships/hyperlink" Target="http://www.quandpartir.com/meteo/maldives-idpaysglobal-90.html" TargetMode="External"/><Relationship Id="rId81" Type="http://schemas.openxmlformats.org/officeDocument/2006/relationships/hyperlink" Target="http://www.quandpartir.com/meteo/australie-idpaysglobal-100.html" TargetMode="External"/><Relationship Id="rId135" Type="http://schemas.openxmlformats.org/officeDocument/2006/relationships/hyperlink" Target="http://www.quandpartir.com/meteo/etats-unis-idpaysglobal-33.html" TargetMode="External"/><Relationship Id="rId156" Type="http://schemas.openxmlformats.org/officeDocument/2006/relationships/hyperlink" Target="http://www.quandpartir.com/meteo/mauritanie-idpaysglobal-14.html" TargetMode="External"/><Relationship Id="rId177" Type="http://schemas.openxmlformats.org/officeDocument/2006/relationships/hyperlink" Target="http://www.quandpartir.com/meteo/espagne-idpaysglobal-61.html" TargetMode="External"/><Relationship Id="rId198" Type="http://schemas.openxmlformats.org/officeDocument/2006/relationships/hyperlink" Target="http://www.quandpartir.com/meteo/martinique-idpaysglobal-37.html" TargetMode="External"/><Relationship Id="rId321" Type="http://schemas.openxmlformats.org/officeDocument/2006/relationships/hyperlink" Target="http://www.quandpartir.com/meteo/etats-unis-idpaysglobal-33.html" TargetMode="External"/><Relationship Id="rId342" Type="http://schemas.openxmlformats.org/officeDocument/2006/relationships/hyperlink" Target="http://www.quandpartir.com/meteo/portugal-idpaysglobal-71.html" TargetMode="External"/><Relationship Id="rId363" Type="http://schemas.openxmlformats.org/officeDocument/2006/relationships/hyperlink" Target="http://www.quandpartir.com/meteo/turquie-idpaysglobal-79.html" TargetMode="External"/><Relationship Id="rId384" Type="http://schemas.openxmlformats.org/officeDocument/2006/relationships/hyperlink" Target="http://www.quandpartir.com/meteo/espagne-idpaysglobal-61.html" TargetMode="External"/><Relationship Id="rId419" Type="http://schemas.openxmlformats.org/officeDocument/2006/relationships/hyperlink" Target="http://www.quandpartir.com/meteo/afrique-du-sud-idpaysglobal-1.html" TargetMode="External"/><Relationship Id="rId570" Type="http://schemas.openxmlformats.org/officeDocument/2006/relationships/hyperlink" Target="http://www.quandpartir.com/meteo/grece-idpaysglobal-63.html" TargetMode="External"/><Relationship Id="rId591" Type="http://schemas.openxmlformats.org/officeDocument/2006/relationships/hyperlink" Target="http://www.quandpartir.com/meteo/portugal-idpaysglobal-71.html" TargetMode="External"/><Relationship Id="rId202" Type="http://schemas.openxmlformats.org/officeDocument/2006/relationships/hyperlink" Target="http://www.quandpartir.com/meteo/jordanie-idpaysglobal-45.html" TargetMode="External"/><Relationship Id="rId223" Type="http://schemas.openxmlformats.org/officeDocument/2006/relationships/hyperlink" Target="http://www.quandpartir.com/meteo/espagne-idpaysglobal-61.html" TargetMode="External"/><Relationship Id="rId244" Type="http://schemas.openxmlformats.org/officeDocument/2006/relationships/hyperlink" Target="http://www.quandpartir.com/meteo/hongrie-idpaysglobal-64.html" TargetMode="External"/><Relationship Id="rId430" Type="http://schemas.openxmlformats.org/officeDocument/2006/relationships/hyperlink" Target="http://www.quandpartir.com/meteo/inde-idpaysglobal-85.html" TargetMode="External"/><Relationship Id="rId18" Type="http://schemas.openxmlformats.org/officeDocument/2006/relationships/hyperlink" Target="http://www.quandpartir.com/meteo/burkina-faso-idpaysglobal-104.html" TargetMode="External"/><Relationship Id="rId39" Type="http://schemas.openxmlformats.org/officeDocument/2006/relationships/hyperlink" Target="http://www.quandpartir.com/meteo/cote-d-ivoire-idpaysglobal-5.html" TargetMode="External"/><Relationship Id="rId265" Type="http://schemas.openxmlformats.org/officeDocument/2006/relationships/hyperlink" Target="http://www.quandpartir.com/meteo/espagne-idpaysglobal-61.html" TargetMode="External"/><Relationship Id="rId286" Type="http://schemas.openxmlformats.org/officeDocument/2006/relationships/hyperlink" Target="http://www.quandpartir.com/meteo/afghanistan-idpaysglobal-112.html" TargetMode="External"/><Relationship Id="rId451" Type="http://schemas.openxmlformats.org/officeDocument/2006/relationships/hyperlink" Target="http://www.quandpartir.com/meteo/afrique-du-sud-idpaysglobal-1.html" TargetMode="External"/><Relationship Id="rId472" Type="http://schemas.openxmlformats.org/officeDocument/2006/relationships/hyperlink" Target="http://www.quandpartir.com/meteo/thailande-idpaysglobal-97.html" TargetMode="External"/><Relationship Id="rId493" Type="http://schemas.openxmlformats.org/officeDocument/2006/relationships/hyperlink" Target="http://www.quandpartir.com/meteo/grece-idpaysglobal-63.html" TargetMode="External"/><Relationship Id="rId507" Type="http://schemas.openxmlformats.org/officeDocument/2006/relationships/hyperlink" Target="http://www.quandpartir.com/meteo/afrique-du-sud-idpaysglobal-1.html" TargetMode="External"/><Relationship Id="rId528" Type="http://schemas.openxmlformats.org/officeDocument/2006/relationships/hyperlink" Target="http://www.quandpartir.com/meteo/australie-idpaysglobal-100.html" TargetMode="External"/><Relationship Id="rId549" Type="http://schemas.openxmlformats.org/officeDocument/2006/relationships/hyperlink" Target="http://www.quandpartir.com/meteo/martinique-idpaysglobal-37.html" TargetMode="External"/><Relationship Id="rId50" Type="http://schemas.openxmlformats.org/officeDocument/2006/relationships/hyperlink" Target="http://www.quandpartir.com/meteo/namibie-idpaysglobal-15.html" TargetMode="External"/><Relationship Id="rId104" Type="http://schemas.openxmlformats.org/officeDocument/2006/relationships/hyperlink" Target="http://www.quandpartir.com/meteo/inde-idpaysglobal-85.html" TargetMode="External"/><Relationship Id="rId125" Type="http://schemas.openxmlformats.org/officeDocument/2006/relationships/hyperlink" Target="http://www.quandpartir.com/meteo/togo-idpaysglobal-21.html" TargetMode="External"/><Relationship Id="rId146" Type="http://schemas.openxmlformats.org/officeDocument/2006/relationships/hyperlink" Target="http://www.quandpartir.com/meteo/namibie-idpaysglobal-15.html" TargetMode="External"/><Relationship Id="rId167" Type="http://schemas.openxmlformats.org/officeDocument/2006/relationships/hyperlink" Target="http://www.quandpartir.com/meteo/turquie-idpaysglobal-79.html" TargetMode="External"/><Relationship Id="rId188" Type="http://schemas.openxmlformats.org/officeDocument/2006/relationships/hyperlink" Target="http://www.quandpartir.com/meteo/nepal-idpaysglobal-92.html" TargetMode="External"/><Relationship Id="rId311" Type="http://schemas.openxmlformats.org/officeDocument/2006/relationships/hyperlink" Target="http://www.quandpartir.com/meteo/grece-idpaysglobal-63.html" TargetMode="External"/><Relationship Id="rId332" Type="http://schemas.openxmlformats.org/officeDocument/2006/relationships/hyperlink" Target="http://www.quandpartir.com/meteo/roumanie-idpaysglobal-73.html" TargetMode="External"/><Relationship Id="rId353" Type="http://schemas.openxmlformats.org/officeDocument/2006/relationships/hyperlink" Target="http://www.quandpartir.com/meteo/chypre-idpaysglobal-56.html" TargetMode="External"/><Relationship Id="rId374" Type="http://schemas.openxmlformats.org/officeDocument/2006/relationships/hyperlink" Target="http://www.quandpartir.com/meteo/malte-idpaysglobal-68.html" TargetMode="External"/><Relationship Id="rId395" Type="http://schemas.openxmlformats.org/officeDocument/2006/relationships/hyperlink" Target="http://www.quandpartir.com/meteo/reunion-idpaysglobal-17.html" TargetMode="External"/><Relationship Id="rId409" Type="http://schemas.openxmlformats.org/officeDocument/2006/relationships/hyperlink" Target="http://www.quandpartir.com/meteo/madagascar-idpaysglobal-11.html" TargetMode="External"/><Relationship Id="rId560" Type="http://schemas.openxmlformats.org/officeDocument/2006/relationships/hyperlink" Target="http://www.quandpartir.com/meteo/italie-idpaysglobal-67.html" TargetMode="External"/><Relationship Id="rId581" Type="http://schemas.openxmlformats.org/officeDocument/2006/relationships/hyperlink" Target="http://www.quandpartir.com/meteo/tunisie-idpaysglobal-22.html" TargetMode="External"/><Relationship Id="rId71" Type="http://schemas.openxmlformats.org/officeDocument/2006/relationships/hyperlink" Target="http://www.quandpartir.com/meteo/guadeloupe-idpaysglobal-34.html" TargetMode="External"/><Relationship Id="rId92" Type="http://schemas.openxmlformats.org/officeDocument/2006/relationships/hyperlink" Target="http://www.quandpartir.com/meteo/angola-idpaysglobal-114.html" TargetMode="External"/><Relationship Id="rId213" Type="http://schemas.openxmlformats.org/officeDocument/2006/relationships/hyperlink" Target="http://www.quandpartir.com/meteo/crete-idpaysglobal-57.html" TargetMode="External"/><Relationship Id="rId234" Type="http://schemas.openxmlformats.org/officeDocument/2006/relationships/hyperlink" Target="http://www.quandpartir.com/meteo/maroc-idpaysglobal-13.html" TargetMode="External"/><Relationship Id="rId420" Type="http://schemas.openxmlformats.org/officeDocument/2006/relationships/hyperlink" Target="http://www.quandpartir.com/meteo/etats-unis-idpaysglobal-33.html" TargetMode="External"/><Relationship Id="rId2" Type="http://schemas.openxmlformats.org/officeDocument/2006/relationships/hyperlink" Target="http://www.quandpartir.com/meteo/chili-idpaysglobal-28.html" TargetMode="External"/><Relationship Id="rId29" Type="http://schemas.openxmlformats.org/officeDocument/2006/relationships/hyperlink" Target="http://www.quandpartir.com/meteo/australie-idpaysglobal-100.html" TargetMode="External"/><Relationship Id="rId255" Type="http://schemas.openxmlformats.org/officeDocument/2006/relationships/hyperlink" Target="http://www.quandpartir.com/meteo/turquie-idpaysglobal-79.html" TargetMode="External"/><Relationship Id="rId276" Type="http://schemas.openxmlformats.org/officeDocument/2006/relationships/hyperlink" Target="http://www.quandpartir.com/meteo/roumanie-idpaysglobal-73.html" TargetMode="External"/><Relationship Id="rId297" Type="http://schemas.openxmlformats.org/officeDocument/2006/relationships/hyperlink" Target="http://www.quandpartir.com/meteo/france-idpaysglobal-102.html" TargetMode="External"/><Relationship Id="rId441" Type="http://schemas.openxmlformats.org/officeDocument/2006/relationships/hyperlink" Target="http://www.quandpartir.com/meteo/israel-idpaysglobal-44.html" TargetMode="External"/><Relationship Id="rId462" Type="http://schemas.openxmlformats.org/officeDocument/2006/relationships/hyperlink" Target="http://www.quandpartir.com/meteo/inde-idpaysglobal-85.html" TargetMode="External"/><Relationship Id="rId483" Type="http://schemas.openxmlformats.org/officeDocument/2006/relationships/hyperlink" Target="http://www.quandpartir.com/meteo/espagne-idpaysglobal-61.html" TargetMode="External"/><Relationship Id="rId518" Type="http://schemas.openxmlformats.org/officeDocument/2006/relationships/hyperlink" Target="http://www.quandpartir.com/meteo/laos-idpaysglobal-88.html" TargetMode="External"/><Relationship Id="rId539" Type="http://schemas.openxmlformats.org/officeDocument/2006/relationships/hyperlink" Target="http://www.quandpartir.com/meteo/perou-idpaysglobal-40.html" TargetMode="External"/><Relationship Id="rId40" Type="http://schemas.openxmlformats.org/officeDocument/2006/relationships/hyperlink" Target="http://www.quandpartir.com/meteo/nigeria-idpaysglobal-16.html" TargetMode="External"/><Relationship Id="rId115" Type="http://schemas.openxmlformats.org/officeDocument/2006/relationships/hyperlink" Target="http://www.quandpartir.com/meteo/barbade-idpaysglobal-118.html" TargetMode="External"/><Relationship Id="rId136" Type="http://schemas.openxmlformats.org/officeDocument/2006/relationships/hyperlink" Target="http://www.quandpartir.com/meteo/martinique-idpaysglobal-37.html" TargetMode="External"/><Relationship Id="rId157" Type="http://schemas.openxmlformats.org/officeDocument/2006/relationships/hyperlink" Target="http://www.quandpartir.com/meteo/yemen-idpaysglobal-49.html" TargetMode="External"/><Relationship Id="rId178" Type="http://schemas.openxmlformats.org/officeDocument/2006/relationships/hyperlink" Target="http://www.quandpartir.com/meteo/algerie-idpaysglobal-2.html" TargetMode="External"/><Relationship Id="rId301" Type="http://schemas.openxmlformats.org/officeDocument/2006/relationships/hyperlink" Target="http://www.quandpartir.com/meteo/jordanie-idpaysglobal-45.html" TargetMode="External"/><Relationship Id="rId322" Type="http://schemas.openxmlformats.org/officeDocument/2006/relationships/hyperlink" Target="http://www.quandpartir.com/meteo/france-idpaysglobal-102.html" TargetMode="External"/><Relationship Id="rId343" Type="http://schemas.openxmlformats.org/officeDocument/2006/relationships/hyperlink" Target="http://www.quandpartir.com/meteo/australie-idpaysglobal-100.html" TargetMode="External"/><Relationship Id="rId364" Type="http://schemas.openxmlformats.org/officeDocument/2006/relationships/hyperlink" Target="http://www.quandpartir.com/meteo/turquie-idpaysglobal-79.html" TargetMode="External"/><Relationship Id="rId550" Type="http://schemas.openxmlformats.org/officeDocument/2006/relationships/hyperlink" Target="http://www.quandpartir.com/meteo/botswana-idpaysglobal-3.html" TargetMode="External"/><Relationship Id="rId61" Type="http://schemas.openxmlformats.org/officeDocument/2006/relationships/hyperlink" Target="http://www.quandpartir.com/meteo/kenya-idpaysglobal-9.html" TargetMode="External"/><Relationship Id="rId82" Type="http://schemas.openxmlformats.org/officeDocument/2006/relationships/hyperlink" Target="http://www.quandpartir.com/meteo/thailande-idpaysglobal-97.html" TargetMode="External"/><Relationship Id="rId199" Type="http://schemas.openxmlformats.org/officeDocument/2006/relationships/hyperlink" Target="http://www.quandpartir.com/meteo/mexique-idpaysglobal-38.html" TargetMode="External"/><Relationship Id="rId203" Type="http://schemas.openxmlformats.org/officeDocument/2006/relationships/hyperlink" Target="http://www.quandpartir.com/meteo/turquie-idpaysglobal-79.html" TargetMode="External"/><Relationship Id="rId385" Type="http://schemas.openxmlformats.org/officeDocument/2006/relationships/hyperlink" Target="http://www.quandpartir.com/meteo/tunisie-idpaysglobal-22.html" TargetMode="External"/><Relationship Id="rId571" Type="http://schemas.openxmlformats.org/officeDocument/2006/relationships/hyperlink" Target="http://www.quandpartir.com/meteo/maroc-idpaysglobal-13.html" TargetMode="External"/><Relationship Id="rId592" Type="http://schemas.openxmlformats.org/officeDocument/2006/relationships/hyperlink" Target="http://www.quandpartir.com/meteo/egypte-idpaysglobal-6.html" TargetMode="External"/><Relationship Id="rId19" Type="http://schemas.openxmlformats.org/officeDocument/2006/relationships/hyperlink" Target="http://www.quandpartir.com/meteo/bangladesh-idpaysglobal-117.html" TargetMode="External"/><Relationship Id="rId224" Type="http://schemas.openxmlformats.org/officeDocument/2006/relationships/hyperlink" Target="http://www.quandpartir.com/meteo/espagne-idpaysglobal-61.html" TargetMode="External"/><Relationship Id="rId245" Type="http://schemas.openxmlformats.org/officeDocument/2006/relationships/hyperlink" Target="http://www.quandpartir.com/meteo/italie-idpaysglobal-67.html" TargetMode="External"/><Relationship Id="rId266" Type="http://schemas.openxmlformats.org/officeDocument/2006/relationships/hyperlink" Target="http://www.quandpartir.com/meteo/tunisie-idpaysglobal-22.html" TargetMode="External"/><Relationship Id="rId287" Type="http://schemas.openxmlformats.org/officeDocument/2006/relationships/hyperlink" Target="http://www.quandpartir.com/meteo/albanie-idpaysglobal-113.html" TargetMode="External"/><Relationship Id="rId410" Type="http://schemas.openxmlformats.org/officeDocument/2006/relationships/hyperlink" Target="http://www.quandpartir.com/meteo/guyane-idpaysglobal-36.html" TargetMode="External"/><Relationship Id="rId431" Type="http://schemas.openxmlformats.org/officeDocument/2006/relationships/hyperlink" Target="http://www.quandpartir.com/meteo/maroc-idpaysglobal-13.html" TargetMode="External"/><Relationship Id="rId452" Type="http://schemas.openxmlformats.org/officeDocument/2006/relationships/hyperlink" Target="http://www.quandpartir.com/meteo/oman-idpaysglobal-47.html" TargetMode="External"/><Relationship Id="rId473" Type="http://schemas.openxmlformats.org/officeDocument/2006/relationships/hyperlink" Target="http://www.quandpartir.com/meteo/cap-vert-idpaysglobal-105.html" TargetMode="External"/><Relationship Id="rId494" Type="http://schemas.openxmlformats.org/officeDocument/2006/relationships/hyperlink" Target="http://www.quandpartir.com/meteo/australie-idpaysglobal-100.html" TargetMode="External"/><Relationship Id="rId508" Type="http://schemas.openxmlformats.org/officeDocument/2006/relationships/hyperlink" Target="http://www.quandpartir.com/meteo/inde-idpaysglobal-85.html" TargetMode="External"/><Relationship Id="rId529" Type="http://schemas.openxmlformats.org/officeDocument/2006/relationships/hyperlink" Target="http://www.quandpartir.com/meteo/bahamas-idpaysglobal-103.html" TargetMode="External"/><Relationship Id="rId30" Type="http://schemas.openxmlformats.org/officeDocument/2006/relationships/hyperlink" Target="http://www.quandpartir.com/meteo/jamaique-idpaysglobal-106.html" TargetMode="External"/><Relationship Id="rId105" Type="http://schemas.openxmlformats.org/officeDocument/2006/relationships/hyperlink" Target="http://www.quandpartir.com/meteo/australie-idpaysglobal-100.html" TargetMode="External"/><Relationship Id="rId126" Type="http://schemas.openxmlformats.org/officeDocument/2006/relationships/hyperlink" Target="http://www.quandpartir.com/meteo/philippines-idpaysglobal-94.html" TargetMode="External"/><Relationship Id="rId147" Type="http://schemas.openxmlformats.org/officeDocument/2006/relationships/hyperlink" Target="http://www.quandpartir.com/meteo/afrique-du-sud-idpaysglobal-1.html" TargetMode="External"/><Relationship Id="rId168" Type="http://schemas.openxmlformats.org/officeDocument/2006/relationships/hyperlink" Target="http://www.quandpartir.com/meteo/espagne-idpaysglobal-61.html" TargetMode="External"/><Relationship Id="rId312" Type="http://schemas.openxmlformats.org/officeDocument/2006/relationships/hyperlink" Target="http://www.quandpartir.com/meteo/portugal-idpaysglobal-71.html" TargetMode="External"/><Relationship Id="rId333" Type="http://schemas.openxmlformats.org/officeDocument/2006/relationships/hyperlink" Target="http://www.quandpartir.com/meteo/oman-idpaysglobal-47.html" TargetMode="External"/><Relationship Id="rId354" Type="http://schemas.openxmlformats.org/officeDocument/2006/relationships/hyperlink" Target="http://www.quandpartir.com/meteo/turquie-idpaysglobal-79.html" TargetMode="External"/><Relationship Id="rId540" Type="http://schemas.openxmlformats.org/officeDocument/2006/relationships/hyperlink" Target="http://www.quandpartir.com/meteo/republique-dominicaine-idpaysglobal-41.html" TargetMode="External"/><Relationship Id="rId51" Type="http://schemas.openxmlformats.org/officeDocument/2006/relationships/hyperlink" Target="http://www.quandpartir.com/meteo/afrique-du-sud-idpaysglobal-1.html" TargetMode="External"/><Relationship Id="rId72" Type="http://schemas.openxmlformats.org/officeDocument/2006/relationships/hyperlink" Target="http://www.quandpartir.com/meteo/benin-idpaysglobal-4.html" TargetMode="External"/><Relationship Id="rId93" Type="http://schemas.openxmlformats.org/officeDocument/2006/relationships/hyperlink" Target="http://www.quandpartir.com/meteo/cuba-idpaysglobal-31.html" TargetMode="External"/><Relationship Id="rId189" Type="http://schemas.openxmlformats.org/officeDocument/2006/relationships/hyperlink" Target="http://www.quandpartir.com/meteo/vietnam-idpaysglobal-99.html" TargetMode="External"/><Relationship Id="rId375" Type="http://schemas.openxmlformats.org/officeDocument/2006/relationships/hyperlink" Target="http://www.quandpartir.com/meteo/portugal-idpaysglobal-71.html" TargetMode="External"/><Relationship Id="rId396" Type="http://schemas.openxmlformats.org/officeDocument/2006/relationships/hyperlink" Target="http://www.quandpartir.com/meteo/libye-idpaysglobal-10.html" TargetMode="External"/><Relationship Id="rId561" Type="http://schemas.openxmlformats.org/officeDocument/2006/relationships/hyperlink" Target="http://www.quandpartir.com/meteo/crete-idpaysglobal-57.html" TargetMode="External"/><Relationship Id="rId582" Type="http://schemas.openxmlformats.org/officeDocument/2006/relationships/hyperlink" Target="http://www.quandpartir.com/meteo/russie-idpaysglobal-74.html" TargetMode="External"/><Relationship Id="rId3" Type="http://schemas.openxmlformats.org/officeDocument/2006/relationships/hyperlink" Target="http://www.quandpartir.com/meteo/birmanie-idpaysglobal-80.html" TargetMode="External"/><Relationship Id="rId214" Type="http://schemas.openxmlformats.org/officeDocument/2006/relationships/hyperlink" Target="http://www.quandpartir.com/meteo/turquie-idpaysglobal-79.html" TargetMode="External"/><Relationship Id="rId235" Type="http://schemas.openxmlformats.org/officeDocument/2006/relationships/hyperlink" Target="http://www.quandpartir.com/meteo/grece-idpaysglobal-63.html" TargetMode="External"/><Relationship Id="rId256" Type="http://schemas.openxmlformats.org/officeDocument/2006/relationships/hyperlink" Target="http://www.quandpartir.com/meteo/turquie-idpaysglobal-79.html" TargetMode="External"/><Relationship Id="rId277" Type="http://schemas.openxmlformats.org/officeDocument/2006/relationships/hyperlink" Target="http://www.quandpartir.com/meteo/italie-idpaysglobal-67.html" TargetMode="External"/><Relationship Id="rId298" Type="http://schemas.openxmlformats.org/officeDocument/2006/relationships/hyperlink" Target="http://www.quandpartir.com/meteo/espagne-idpaysglobal-61.html" TargetMode="External"/><Relationship Id="rId400" Type="http://schemas.openxmlformats.org/officeDocument/2006/relationships/hyperlink" Target="http://www.quandpartir.com/meteo/espagne-idpaysglobal-61.html" TargetMode="External"/><Relationship Id="rId421" Type="http://schemas.openxmlformats.org/officeDocument/2006/relationships/hyperlink" Target="http://www.quandpartir.com/meteo/turquie-idpaysglobal-79.html" TargetMode="External"/><Relationship Id="rId442" Type="http://schemas.openxmlformats.org/officeDocument/2006/relationships/hyperlink" Target="http://www.quandpartir.com/meteo/malte-idpaysglobal-68.html" TargetMode="External"/><Relationship Id="rId463" Type="http://schemas.openxmlformats.org/officeDocument/2006/relationships/hyperlink" Target="http://www.quandpartir.com/meteo/bresil-idpaysglobal-26.html" TargetMode="External"/><Relationship Id="rId484" Type="http://schemas.openxmlformats.org/officeDocument/2006/relationships/hyperlink" Target="http://www.quandpartir.com/meteo/portugal-idpaysglobal-71.html" TargetMode="External"/><Relationship Id="rId519" Type="http://schemas.openxmlformats.org/officeDocument/2006/relationships/hyperlink" Target="http://www.quandpartir.com/meteo/inde-idpaysglobal-85.html" TargetMode="External"/><Relationship Id="rId116" Type="http://schemas.openxmlformats.org/officeDocument/2006/relationships/hyperlink" Target="http://www.quandpartir.com/meteo/venezuela-idpaysglobal-42.html" TargetMode="External"/><Relationship Id="rId137" Type="http://schemas.openxmlformats.org/officeDocument/2006/relationships/hyperlink" Target="http://www.quandpartir.com/meteo/egypte-idpaysglobal-6.html" TargetMode="External"/><Relationship Id="rId158" Type="http://schemas.openxmlformats.org/officeDocument/2006/relationships/hyperlink" Target="http://www.quandpartir.com/meteo/inde-idpaysglobal-85.html" TargetMode="External"/><Relationship Id="rId302" Type="http://schemas.openxmlformats.org/officeDocument/2006/relationships/hyperlink" Target="http://www.quandpartir.com/meteo/israel-idpaysglobal-44.html" TargetMode="External"/><Relationship Id="rId323" Type="http://schemas.openxmlformats.org/officeDocument/2006/relationships/hyperlink" Target="http://www.quandpartir.com/meteo/grece-idpaysglobal-63.html" TargetMode="External"/><Relationship Id="rId344" Type="http://schemas.openxmlformats.org/officeDocument/2006/relationships/hyperlink" Target="http://www.quandpartir.com/meteo/slovaquie-idpaysglobal-75.html" TargetMode="External"/><Relationship Id="rId530" Type="http://schemas.openxmlformats.org/officeDocument/2006/relationships/hyperlink" Target="http://www.quandpartir.com/meteo/cap-vert-idpaysglobal-105.html" TargetMode="External"/><Relationship Id="rId20" Type="http://schemas.openxmlformats.org/officeDocument/2006/relationships/hyperlink" Target="http://www.quandpartir.com/meteo/barbade-idpaysglobal-118.html" TargetMode="External"/><Relationship Id="rId41" Type="http://schemas.openxmlformats.org/officeDocument/2006/relationships/hyperlink" Target="http://www.quandpartir.com/meteo/perou-idpaysglobal-40.html" TargetMode="External"/><Relationship Id="rId62" Type="http://schemas.openxmlformats.org/officeDocument/2006/relationships/hyperlink" Target="http://www.quandpartir.com/meteo/mauritanie-idpaysglobal-14.html" TargetMode="External"/><Relationship Id="rId83" Type="http://schemas.openxmlformats.org/officeDocument/2006/relationships/hyperlink" Target="http://www.quandpartir.com/meteo/bahamas-idpaysglobal-103.html" TargetMode="External"/><Relationship Id="rId179" Type="http://schemas.openxmlformats.org/officeDocument/2006/relationships/hyperlink" Target="http://www.quandpartir.com/meteo/venezuela-idpaysglobal-42.html" TargetMode="External"/><Relationship Id="rId365" Type="http://schemas.openxmlformats.org/officeDocument/2006/relationships/hyperlink" Target="http://www.quandpartir.com/meteo/grece-idpaysglobal-63.html" TargetMode="External"/><Relationship Id="rId386" Type="http://schemas.openxmlformats.org/officeDocument/2006/relationships/hyperlink" Target="http://www.quandpartir.com/meteo/portugal-idpaysglobal-71.html" TargetMode="External"/><Relationship Id="rId551" Type="http://schemas.openxmlformats.org/officeDocument/2006/relationships/hyperlink" Target="http://www.quandpartir.com/meteo/afrique-du-sud-idpaysglobal-1.html" TargetMode="External"/><Relationship Id="rId572" Type="http://schemas.openxmlformats.org/officeDocument/2006/relationships/hyperlink" Target="http://www.quandpartir.com/meteo/etats-unis-idpaysglobal-33.html" TargetMode="External"/><Relationship Id="rId593" Type="http://schemas.openxmlformats.org/officeDocument/2006/relationships/hyperlink" Target="http://www.quandpartir.com/meteo/malte-idpaysglobal-68.html" TargetMode="External"/><Relationship Id="rId190" Type="http://schemas.openxmlformats.org/officeDocument/2006/relationships/hyperlink" Target="http://www.quandpartir.com/meteo/grece-idpaysglobal-63.html" TargetMode="External"/><Relationship Id="rId204" Type="http://schemas.openxmlformats.org/officeDocument/2006/relationships/hyperlink" Target="http://www.quandpartir.com/meteo/liban-idpaysglobal-46.html" TargetMode="External"/><Relationship Id="rId225" Type="http://schemas.openxmlformats.org/officeDocument/2006/relationships/hyperlink" Target="http://www.quandpartir.com/meteo/tunisie-idpaysglobal-22.html" TargetMode="External"/><Relationship Id="rId246" Type="http://schemas.openxmlformats.org/officeDocument/2006/relationships/hyperlink" Target="http://www.quandpartir.com/meteo/canada-idpaysglobal-27.html" TargetMode="External"/><Relationship Id="rId267" Type="http://schemas.openxmlformats.org/officeDocument/2006/relationships/hyperlink" Target="http://www.quandpartir.com/meteo/etats-unis-idpaysglobal-33.html" TargetMode="External"/><Relationship Id="rId288" Type="http://schemas.openxmlformats.org/officeDocument/2006/relationships/hyperlink" Target="http://www.quandpartir.com/meteo/azerbaidjan-idpaysglobal-116.html" TargetMode="External"/><Relationship Id="rId411" Type="http://schemas.openxmlformats.org/officeDocument/2006/relationships/hyperlink" Target="http://www.quandpartir.com/meteo/tanzanie-idpaysglobal-20.html" TargetMode="External"/><Relationship Id="rId432" Type="http://schemas.openxmlformats.org/officeDocument/2006/relationships/hyperlink" Target="http://www.quandpartir.com/meteo/turquie-idpaysglobal-79.html" TargetMode="External"/><Relationship Id="rId453" Type="http://schemas.openxmlformats.org/officeDocument/2006/relationships/hyperlink" Target="http://www.quandpartir.com/meteo/yemen-idpaysglobal-49.html" TargetMode="External"/><Relationship Id="rId474" Type="http://schemas.openxmlformats.org/officeDocument/2006/relationships/hyperlink" Target="http://www.quandpartir.com/meteo/nouvelle-caledonie-idpaysglobal-109.html" TargetMode="External"/><Relationship Id="rId509" Type="http://schemas.openxmlformats.org/officeDocument/2006/relationships/hyperlink" Target="http://www.quandpartir.com/meteo/australie-idpaysglobal-100.html" TargetMode="External"/><Relationship Id="rId106" Type="http://schemas.openxmlformats.org/officeDocument/2006/relationships/hyperlink" Target="http://www.quandpartir.com/meteo/afrique-du-sud-idpaysglobal-1.html" TargetMode="External"/><Relationship Id="rId127" Type="http://schemas.openxmlformats.org/officeDocument/2006/relationships/hyperlink" Target="http://www.quandpartir.com/meteo/republique-dominicaine-idpaysglobal-41.html" TargetMode="External"/><Relationship Id="rId313" Type="http://schemas.openxmlformats.org/officeDocument/2006/relationships/hyperlink" Target="http://www.quandpartir.com/meteo/liban-idpaysglobal-46.html" TargetMode="External"/><Relationship Id="rId495" Type="http://schemas.openxmlformats.org/officeDocument/2006/relationships/hyperlink" Target="http://www.quandpartir.com/meteo/inde-idpaysglobal-85.html" TargetMode="External"/><Relationship Id="rId10" Type="http://schemas.openxmlformats.org/officeDocument/2006/relationships/hyperlink" Target="http://www.quandpartir.com/meteo/yemen-idpaysglobal-49.html" TargetMode="External"/><Relationship Id="rId31" Type="http://schemas.openxmlformats.org/officeDocument/2006/relationships/hyperlink" Target="http://www.quandpartir.com/meteo/benin-idpaysglobal-4.html" TargetMode="External"/><Relationship Id="rId52" Type="http://schemas.openxmlformats.org/officeDocument/2006/relationships/hyperlink" Target="http://www.quandpartir.com/meteo/oman-idpaysglobal-47.html" TargetMode="External"/><Relationship Id="rId73" Type="http://schemas.openxmlformats.org/officeDocument/2006/relationships/hyperlink" Target="http://www.quandpartir.com/meteo/martinique-idpaysglobal-37.html" TargetMode="External"/><Relationship Id="rId94" Type="http://schemas.openxmlformats.org/officeDocument/2006/relationships/hyperlink" Target="http://www.quandpartir.com/meteo/philippines-idpaysglobal-94.html" TargetMode="External"/><Relationship Id="rId148" Type="http://schemas.openxmlformats.org/officeDocument/2006/relationships/hyperlink" Target="http://www.quandpartir.com/meteo/australie-idpaysglobal-100.html" TargetMode="External"/><Relationship Id="rId169" Type="http://schemas.openxmlformats.org/officeDocument/2006/relationships/hyperlink" Target="http://www.quandpartir.com/meteo/tunisie-idpaysglobal-22.html" TargetMode="External"/><Relationship Id="rId334" Type="http://schemas.openxmlformats.org/officeDocument/2006/relationships/hyperlink" Target="http://www.quandpartir.com/meteo/italie-idpaysglobal-67.html" TargetMode="External"/><Relationship Id="rId355" Type="http://schemas.openxmlformats.org/officeDocument/2006/relationships/hyperlink" Target="http://www.quandpartir.com/meteo/syrie-idpaysglobal-48.html" TargetMode="External"/><Relationship Id="rId376" Type="http://schemas.openxmlformats.org/officeDocument/2006/relationships/hyperlink" Target="http://www.quandpartir.com/meteo/espagne-idpaysglobal-61.html" TargetMode="External"/><Relationship Id="rId397" Type="http://schemas.openxmlformats.org/officeDocument/2006/relationships/hyperlink" Target="http://www.quandpartir.com/meteo/inde-idpaysglobal-85.html" TargetMode="External"/><Relationship Id="rId520" Type="http://schemas.openxmlformats.org/officeDocument/2006/relationships/hyperlink" Target="http://www.quandpartir.com/meteo/bresil-idpaysglobal-26.html" TargetMode="External"/><Relationship Id="rId541" Type="http://schemas.openxmlformats.org/officeDocument/2006/relationships/hyperlink" Target="http://www.quandpartir.com/meteo/chine-idpaysglobal-83.html" TargetMode="External"/><Relationship Id="rId562" Type="http://schemas.openxmlformats.org/officeDocument/2006/relationships/hyperlink" Target="http://www.quandpartir.com/meteo/algerie-idpaysglobal-2.html" TargetMode="External"/><Relationship Id="rId583" Type="http://schemas.openxmlformats.org/officeDocument/2006/relationships/hyperlink" Target="http://www.quandpartir.com/meteo/espagne-idpaysglobal-61.html" TargetMode="External"/><Relationship Id="rId4" Type="http://schemas.openxmlformats.org/officeDocument/2006/relationships/hyperlink" Target="http://www.quandpartir.com/meteo/inde-idpaysglobal-85.html" TargetMode="External"/><Relationship Id="rId180" Type="http://schemas.openxmlformats.org/officeDocument/2006/relationships/hyperlink" Target="http://www.quandpartir.com/meteo/cuba-idpaysglobal-31.html" TargetMode="External"/><Relationship Id="rId215" Type="http://schemas.openxmlformats.org/officeDocument/2006/relationships/hyperlink" Target="http://www.quandpartir.com/meteo/malte-idpaysglobal-68.html" TargetMode="External"/><Relationship Id="rId236" Type="http://schemas.openxmlformats.org/officeDocument/2006/relationships/hyperlink" Target="http://www.quandpartir.com/meteo/espagne-idpaysglobal-61.html" TargetMode="External"/><Relationship Id="rId257" Type="http://schemas.openxmlformats.org/officeDocument/2006/relationships/hyperlink" Target="http://www.quandpartir.com/meteo/turquie-idpaysglobal-79.html" TargetMode="External"/><Relationship Id="rId278" Type="http://schemas.openxmlformats.org/officeDocument/2006/relationships/hyperlink" Target="http://www.quandpartir.com/meteo/libye-idpaysglobal-10.html" TargetMode="External"/><Relationship Id="rId401" Type="http://schemas.openxmlformats.org/officeDocument/2006/relationships/hyperlink" Target="http://www.quandpartir.com/meteo/jordanie-idpaysglobal-45.html" TargetMode="External"/><Relationship Id="rId422" Type="http://schemas.openxmlformats.org/officeDocument/2006/relationships/hyperlink" Target="http://www.quandpartir.com/meteo/bresil-idpaysglobal-26.html" TargetMode="External"/><Relationship Id="rId443" Type="http://schemas.openxmlformats.org/officeDocument/2006/relationships/hyperlink" Target="http://www.quandpartir.com/meteo/portugal-idpaysglobal-71.html" TargetMode="External"/><Relationship Id="rId464" Type="http://schemas.openxmlformats.org/officeDocument/2006/relationships/hyperlink" Target="http://www.quandpartir.com/meteo/benin-idpaysglobal-4.html" TargetMode="External"/><Relationship Id="rId303" Type="http://schemas.openxmlformats.org/officeDocument/2006/relationships/hyperlink" Target="http://www.quandpartir.com/meteo/grece-idpaysglobal-63.html" TargetMode="External"/><Relationship Id="rId485" Type="http://schemas.openxmlformats.org/officeDocument/2006/relationships/hyperlink" Target="http://www.quandpartir.com/meteo/angola-idpaysglobal-114.html" TargetMode="External"/><Relationship Id="rId42" Type="http://schemas.openxmlformats.org/officeDocument/2006/relationships/hyperlink" Target="http://www.quandpartir.com/meteo/philippines-idpaysglobal-94.html" TargetMode="External"/><Relationship Id="rId84" Type="http://schemas.openxmlformats.org/officeDocument/2006/relationships/hyperlink" Target="http://www.quandpartir.com/meteo/cap-vert-idpaysglobal-105.html" TargetMode="External"/><Relationship Id="rId138" Type="http://schemas.openxmlformats.org/officeDocument/2006/relationships/hyperlink" Target="http://www.quandpartir.com/meteo/cambodge-idpaysglobal-82.html" TargetMode="External"/><Relationship Id="rId345" Type="http://schemas.openxmlformats.org/officeDocument/2006/relationships/hyperlink" Target="http://www.quandpartir.com/meteo/hongrie-idpaysglobal-64.html" TargetMode="External"/><Relationship Id="rId387" Type="http://schemas.openxmlformats.org/officeDocument/2006/relationships/hyperlink" Target="http://www.quandpartir.com/meteo/albanie-idpaysglobal-113.html" TargetMode="External"/><Relationship Id="rId510" Type="http://schemas.openxmlformats.org/officeDocument/2006/relationships/hyperlink" Target="http://www.quandpartir.com/meteo/australie-idpaysglobal-100.html" TargetMode="External"/><Relationship Id="rId552" Type="http://schemas.openxmlformats.org/officeDocument/2006/relationships/hyperlink" Target="http://www.quandpartir.com/meteo/madagascar-idpaysglobal-11.html" TargetMode="External"/><Relationship Id="rId594" Type="http://schemas.openxmlformats.org/officeDocument/2006/relationships/hyperlink" Target="http://www.quandpartir.com/meteo/syrie-idpaysglobal-48.html" TargetMode="External"/><Relationship Id="rId191" Type="http://schemas.openxmlformats.org/officeDocument/2006/relationships/hyperlink" Target="http://www.quandpartir.com/meteo/australie-idpaysglobal-100.html" TargetMode="External"/><Relationship Id="rId205" Type="http://schemas.openxmlformats.org/officeDocument/2006/relationships/hyperlink" Target="http://www.quandpartir.com/meteo/syrie-idpaysglobal-48.html" TargetMode="External"/><Relationship Id="rId247" Type="http://schemas.openxmlformats.org/officeDocument/2006/relationships/hyperlink" Target="http://www.quandpartir.com/meteo/espagne-idpaysglobal-61.html" TargetMode="External"/><Relationship Id="rId412" Type="http://schemas.openxmlformats.org/officeDocument/2006/relationships/hyperlink" Target="http://www.quandpartir.com/meteo/botswana-idpaysglobal-3.html" TargetMode="External"/><Relationship Id="rId107" Type="http://schemas.openxmlformats.org/officeDocument/2006/relationships/hyperlink" Target="http://www.quandpartir.com/meteo/oman-idpaysglobal-47.html" TargetMode="External"/><Relationship Id="rId289" Type="http://schemas.openxmlformats.org/officeDocument/2006/relationships/hyperlink" Target="http://www.quandpartir.com/meteo/algerie-idpaysglobal-2.html" TargetMode="External"/><Relationship Id="rId454" Type="http://schemas.openxmlformats.org/officeDocument/2006/relationships/hyperlink" Target="http://www.quandpartir.com/meteo/namibie-idpaysglobal-15.html" TargetMode="External"/><Relationship Id="rId496" Type="http://schemas.openxmlformats.org/officeDocument/2006/relationships/hyperlink" Target="http://www.quandpartir.com/meteo/argentine-idpaysglobal-24.html" TargetMode="External"/><Relationship Id="rId11" Type="http://schemas.openxmlformats.org/officeDocument/2006/relationships/hyperlink" Target="http://www.quandpartir.com/meteo/afrique-du-sud-idpaysglobal-1.html" TargetMode="External"/><Relationship Id="rId53" Type="http://schemas.openxmlformats.org/officeDocument/2006/relationships/hyperlink" Target="http://www.quandpartir.com/meteo/birmanie-idpaysglobal-80.html" TargetMode="External"/><Relationship Id="rId149" Type="http://schemas.openxmlformats.org/officeDocument/2006/relationships/hyperlink" Target="http://www.quandpartir.com/meteo/nicaragua-idpaysglobal-110.html" TargetMode="External"/><Relationship Id="rId314" Type="http://schemas.openxmlformats.org/officeDocument/2006/relationships/hyperlink" Target="http://www.quandpartir.com/meteo/croatie-idpaysglobal-58.html" TargetMode="External"/><Relationship Id="rId356" Type="http://schemas.openxmlformats.org/officeDocument/2006/relationships/hyperlink" Target="http://www.quandpartir.com/meteo/botswana-idpaysglobal-3.html" TargetMode="External"/><Relationship Id="rId398" Type="http://schemas.openxmlformats.org/officeDocument/2006/relationships/hyperlink" Target="http://www.quandpartir.com/meteo/france-idpaysglobal-102.html" TargetMode="External"/><Relationship Id="rId521" Type="http://schemas.openxmlformats.org/officeDocument/2006/relationships/hyperlink" Target="http://www.quandpartir.com/meteo/birmanie-idpaysglobal-80.html" TargetMode="External"/><Relationship Id="rId563" Type="http://schemas.openxmlformats.org/officeDocument/2006/relationships/hyperlink" Target="http://www.quandpartir.com/meteo/barbade-idpaysglobal-118.html" TargetMode="External"/><Relationship Id="rId95" Type="http://schemas.openxmlformats.org/officeDocument/2006/relationships/hyperlink" Target="http://www.quandpartir.com/meteo/republique-dominicaine-idpaysglobal-41.html" TargetMode="External"/><Relationship Id="rId160" Type="http://schemas.openxmlformats.org/officeDocument/2006/relationships/hyperlink" Target="http://www.quandpartir.com/meteo/cap-vert-idpaysglobal-105.html" TargetMode="External"/><Relationship Id="rId216" Type="http://schemas.openxmlformats.org/officeDocument/2006/relationships/hyperlink" Target="http://www.quandpartir.com/meteo/portugal-idpaysglobal-71.html" TargetMode="External"/><Relationship Id="rId423" Type="http://schemas.openxmlformats.org/officeDocument/2006/relationships/hyperlink" Target="http://www.quandpartir.com/meteo/nouvelle-caledonie-idpaysglobal-109.html" TargetMode="External"/><Relationship Id="rId258" Type="http://schemas.openxmlformats.org/officeDocument/2006/relationships/hyperlink" Target="http://www.quandpartir.com/meteo/grece-idpaysglobal-63.html" TargetMode="External"/><Relationship Id="rId465" Type="http://schemas.openxmlformats.org/officeDocument/2006/relationships/hyperlink" Target="http://www.quandpartir.com/meteo/botswana-idpaysglobal-3.html" TargetMode="External"/><Relationship Id="rId22" Type="http://schemas.openxmlformats.org/officeDocument/2006/relationships/hyperlink" Target="http://www.quandpartir.com/meteo/senegal-idpaysglobal-19.html" TargetMode="External"/><Relationship Id="rId64" Type="http://schemas.openxmlformats.org/officeDocument/2006/relationships/hyperlink" Target="http://www.quandpartir.com/meteo/yemen-idpaysglobal-49.html" TargetMode="External"/><Relationship Id="rId118" Type="http://schemas.openxmlformats.org/officeDocument/2006/relationships/hyperlink" Target="http://www.quandpartir.com/meteo/inde-idpaysglobal-85.html" TargetMode="External"/><Relationship Id="rId325" Type="http://schemas.openxmlformats.org/officeDocument/2006/relationships/hyperlink" Target="http://www.quandpartir.com/meteo/tunisie-idpaysglobal-22.html" TargetMode="External"/><Relationship Id="rId367" Type="http://schemas.openxmlformats.org/officeDocument/2006/relationships/hyperlink" Target="http://www.quandpartir.com/meteo/australie-idpaysglobal-100.html" TargetMode="External"/><Relationship Id="rId532" Type="http://schemas.openxmlformats.org/officeDocument/2006/relationships/hyperlink" Target="http://www.quandpartir.com/meteo/costa-rica-idpaysglobal-30.html" TargetMode="External"/><Relationship Id="rId574" Type="http://schemas.openxmlformats.org/officeDocument/2006/relationships/hyperlink" Target="http://www.quandpartir.com/meteo/maroc-idpaysglobal-13.html" TargetMode="External"/><Relationship Id="rId171" Type="http://schemas.openxmlformats.org/officeDocument/2006/relationships/hyperlink" Target="http://www.quandpartir.com/meteo/bahamas-idpaysglobal-103.html" TargetMode="External"/><Relationship Id="rId227" Type="http://schemas.openxmlformats.org/officeDocument/2006/relationships/hyperlink" Target="http://www.quandpartir.com/meteo/armenie-idpaysglobal-115.html" TargetMode="External"/><Relationship Id="rId269" Type="http://schemas.openxmlformats.org/officeDocument/2006/relationships/hyperlink" Target="http://www.quandpartir.com/meteo/turquie-idpaysglobal-79.html" TargetMode="External"/><Relationship Id="rId434" Type="http://schemas.openxmlformats.org/officeDocument/2006/relationships/hyperlink" Target="http://www.quandpartir.com/meteo/tunisie-idpaysglobal-22.html" TargetMode="External"/><Relationship Id="rId476" Type="http://schemas.openxmlformats.org/officeDocument/2006/relationships/hyperlink" Target="http://www.quandpartir.com/meteo/nigeria-idpaysglobal-16.html" TargetMode="External"/><Relationship Id="rId33" Type="http://schemas.openxmlformats.org/officeDocument/2006/relationships/hyperlink" Target="http://www.quandpartir.com/meteo/costa-rica-idpaysglobal-30.html" TargetMode="External"/><Relationship Id="rId129" Type="http://schemas.openxmlformats.org/officeDocument/2006/relationships/hyperlink" Target="http://www.quandpartir.com/meteo/espagne-idpaysglobal-61.html" TargetMode="External"/><Relationship Id="rId280" Type="http://schemas.openxmlformats.org/officeDocument/2006/relationships/hyperlink" Target="http://www.quandpartir.com/meteo/france-idpaysglobal-102.html" TargetMode="External"/><Relationship Id="rId336" Type="http://schemas.openxmlformats.org/officeDocument/2006/relationships/hyperlink" Target="http://www.quandpartir.com/meteo/france-idpaysglobal-102.html" TargetMode="External"/><Relationship Id="rId501" Type="http://schemas.openxmlformats.org/officeDocument/2006/relationships/hyperlink" Target="http://www.quandpartir.com/meteo/afrique-du-sud-idpaysglobal-1.html" TargetMode="External"/><Relationship Id="rId543" Type="http://schemas.openxmlformats.org/officeDocument/2006/relationships/hyperlink" Target="http://www.quandpartir.com/meteo/vietnam-idpaysglobal-99.html" TargetMode="External"/><Relationship Id="rId75" Type="http://schemas.openxmlformats.org/officeDocument/2006/relationships/hyperlink" Target="http://www.quandpartir.com/meteo/costa-rica-idpaysglobal-30.html" TargetMode="External"/><Relationship Id="rId140" Type="http://schemas.openxmlformats.org/officeDocument/2006/relationships/hyperlink" Target="http://www.quandpartir.com/meteo/inde-idpaysglobal-85.html" TargetMode="External"/><Relationship Id="rId182" Type="http://schemas.openxmlformats.org/officeDocument/2006/relationships/hyperlink" Target="http://www.quandpartir.com/meteo/maldives-idpaysglobal-90.html" TargetMode="External"/><Relationship Id="rId378" Type="http://schemas.openxmlformats.org/officeDocument/2006/relationships/hyperlink" Target="http://www.quandpartir.com/meteo/etats-unis-idpaysglobal-33.html" TargetMode="External"/><Relationship Id="rId403" Type="http://schemas.openxmlformats.org/officeDocument/2006/relationships/hyperlink" Target="http://www.quandpartir.com/meteo/nepal-idpaysglobal-92.html" TargetMode="External"/><Relationship Id="rId585" Type="http://schemas.openxmlformats.org/officeDocument/2006/relationships/hyperlink" Target="http://www.quandpartir.com/meteo/turquie-idpaysglobal-79.html" TargetMode="External"/><Relationship Id="rId6" Type="http://schemas.openxmlformats.org/officeDocument/2006/relationships/hyperlink" Target="http://www.quandpartir.com/meteo/mali-idpaysglobal-12.html" TargetMode="External"/><Relationship Id="rId238" Type="http://schemas.openxmlformats.org/officeDocument/2006/relationships/hyperlink" Target="http://www.quandpartir.com/meteo/italie-idpaysglobal-67.html" TargetMode="External"/><Relationship Id="rId445" Type="http://schemas.openxmlformats.org/officeDocument/2006/relationships/hyperlink" Target="http://www.quandpartir.com/meteo/kenya-idpaysglobal-9.html" TargetMode="External"/><Relationship Id="rId487" Type="http://schemas.openxmlformats.org/officeDocument/2006/relationships/hyperlink" Target="http://www.quandpartir.com/meteo/libye-idpaysglobal-10.html" TargetMode="External"/><Relationship Id="rId291" Type="http://schemas.openxmlformats.org/officeDocument/2006/relationships/hyperlink" Target="http://www.quandpartir.com/meteo/hongrie-idpaysglobal-64.html" TargetMode="External"/><Relationship Id="rId305" Type="http://schemas.openxmlformats.org/officeDocument/2006/relationships/hyperlink" Target="http://www.quandpartir.com/meteo/portugal-idpaysglobal-71.html" TargetMode="External"/><Relationship Id="rId347" Type="http://schemas.openxmlformats.org/officeDocument/2006/relationships/hyperlink" Target="http://www.quandpartir.com/meteo/etats-unis-idpaysglobal-33.html" TargetMode="External"/><Relationship Id="rId512" Type="http://schemas.openxmlformats.org/officeDocument/2006/relationships/hyperlink" Target="http://www.quandpartir.com/meteo/thailande-idpaysglobal-97.html" TargetMode="External"/><Relationship Id="rId44" Type="http://schemas.openxmlformats.org/officeDocument/2006/relationships/hyperlink" Target="http://www.quandpartir.com/meteo/espagne-idpaysglobal-61.html" TargetMode="External"/><Relationship Id="rId86" Type="http://schemas.openxmlformats.org/officeDocument/2006/relationships/hyperlink" Target="http://www.quandpartir.com/meteo/bangladesh-idpaysglobal-117.html" TargetMode="External"/><Relationship Id="rId151" Type="http://schemas.openxmlformats.org/officeDocument/2006/relationships/hyperlink" Target="http://www.quandpartir.com/meteo/etats-unis-idpaysglobal-33.html" TargetMode="External"/><Relationship Id="rId389" Type="http://schemas.openxmlformats.org/officeDocument/2006/relationships/hyperlink" Target="http://www.quandpartir.com/meteo/algerie-idpaysglobal-2.html" TargetMode="External"/><Relationship Id="rId554" Type="http://schemas.openxmlformats.org/officeDocument/2006/relationships/hyperlink" Target="http://www.quandpartir.com/meteo/italie-idpaysglobal-67.html" TargetMode="External"/><Relationship Id="rId596" Type="http://schemas.openxmlformats.org/officeDocument/2006/relationships/hyperlink" Target="http://www.quandpartir.com/meteo/turquie-idpaysglobal-79.html" TargetMode="External"/><Relationship Id="rId193" Type="http://schemas.openxmlformats.org/officeDocument/2006/relationships/hyperlink" Target="http://www.quandpartir.com/meteo/maroc-idpaysglobal-13.html" TargetMode="External"/><Relationship Id="rId207" Type="http://schemas.openxmlformats.org/officeDocument/2006/relationships/hyperlink" Target="http://www.quandpartir.com/meteo/turquie-idpaysglobal-79.html" TargetMode="External"/><Relationship Id="rId249" Type="http://schemas.openxmlformats.org/officeDocument/2006/relationships/hyperlink" Target="http://www.quandpartir.com/meteo/chine-idpaysglobal-83.html" TargetMode="External"/><Relationship Id="rId414" Type="http://schemas.openxmlformats.org/officeDocument/2006/relationships/hyperlink" Target="http://www.quandpartir.com/meteo/chypre-idpaysglobal-56.html" TargetMode="External"/><Relationship Id="rId456" Type="http://schemas.openxmlformats.org/officeDocument/2006/relationships/hyperlink" Target="http://www.quandpartir.com/meteo/senegal-idpaysglobal-19.html" TargetMode="External"/><Relationship Id="rId498" Type="http://schemas.openxmlformats.org/officeDocument/2006/relationships/hyperlink" Target="http://www.quandpartir.com/meteo/tanzanie-idpaysglobal-20.html" TargetMode="External"/><Relationship Id="rId13" Type="http://schemas.openxmlformats.org/officeDocument/2006/relationships/hyperlink" Target="http://www.quandpartir.com/meteo/inde-idpaysglobal-85.html" TargetMode="External"/><Relationship Id="rId109" Type="http://schemas.openxmlformats.org/officeDocument/2006/relationships/hyperlink" Target="http://www.quandpartir.com/meteo/etats-unis-idpaysglobal-33.html" TargetMode="External"/><Relationship Id="rId260" Type="http://schemas.openxmlformats.org/officeDocument/2006/relationships/hyperlink" Target="http://www.quandpartir.com/meteo/liban-idpaysglobal-46.html" TargetMode="External"/><Relationship Id="rId316" Type="http://schemas.openxmlformats.org/officeDocument/2006/relationships/hyperlink" Target="http://www.quandpartir.com/meteo/malte-idpaysglobal-68.html" TargetMode="External"/><Relationship Id="rId523" Type="http://schemas.openxmlformats.org/officeDocument/2006/relationships/hyperlink" Target="http://www.quandpartir.com/meteo/nouvelle-caledonie-idpaysglobal-109.html" TargetMode="External"/><Relationship Id="rId55" Type="http://schemas.openxmlformats.org/officeDocument/2006/relationships/hyperlink" Target="http://www.quandpartir.com/meteo/inde-idpaysglobal-85.html" TargetMode="External"/><Relationship Id="rId97" Type="http://schemas.openxmlformats.org/officeDocument/2006/relationships/hyperlink" Target="http://www.quandpartir.com/meteo/vietnam-idpaysglobal-99.html" TargetMode="External"/><Relationship Id="rId120" Type="http://schemas.openxmlformats.org/officeDocument/2006/relationships/hyperlink" Target="http://www.quandpartir.com/meteo/afrique-du-sud-idpaysglobal-1.html" TargetMode="External"/><Relationship Id="rId358" Type="http://schemas.openxmlformats.org/officeDocument/2006/relationships/hyperlink" Target="http://www.quandpartir.com/meteo/crete-idpaysglobal-57.html" TargetMode="External"/><Relationship Id="rId565" Type="http://schemas.openxmlformats.org/officeDocument/2006/relationships/hyperlink" Target="http://www.quandpartir.com/meteo/albanie-idpaysglobal-113.html" TargetMode="External"/><Relationship Id="rId162" Type="http://schemas.openxmlformats.org/officeDocument/2006/relationships/hyperlink" Target="http://www.quandpartir.com/meteo/zimbabwe-idpaysglobal-23.html" TargetMode="External"/><Relationship Id="rId218" Type="http://schemas.openxmlformats.org/officeDocument/2006/relationships/hyperlink" Target="http://www.quandpartir.com/meteo/maroc-idpaysglobal-13.html" TargetMode="External"/><Relationship Id="rId425" Type="http://schemas.openxmlformats.org/officeDocument/2006/relationships/hyperlink" Target="http://www.quandpartir.com/meteo/syrie-idpaysglobal-48.html" TargetMode="External"/><Relationship Id="rId467" Type="http://schemas.openxmlformats.org/officeDocument/2006/relationships/hyperlink" Target="http://www.quandpartir.com/meteo/togo-idpaysglobal-21.html" TargetMode="External"/><Relationship Id="rId271" Type="http://schemas.openxmlformats.org/officeDocument/2006/relationships/hyperlink" Target="http://www.quandpartir.com/meteo/espagne-idpaysglobal-61.html" TargetMode="External"/><Relationship Id="rId24" Type="http://schemas.openxmlformats.org/officeDocument/2006/relationships/hyperlink" Target="http://www.quandpartir.com/meteo/maldives-idpaysglobal-90.html" TargetMode="External"/><Relationship Id="rId66" Type="http://schemas.openxmlformats.org/officeDocument/2006/relationships/hyperlink" Target="http://www.quandpartir.com/meteo/australie-idpaysglobal-100.html" TargetMode="External"/><Relationship Id="rId131" Type="http://schemas.openxmlformats.org/officeDocument/2006/relationships/hyperlink" Target="http://www.quandpartir.com/meteo/australie-idpaysglobal-100.html" TargetMode="External"/><Relationship Id="rId327" Type="http://schemas.openxmlformats.org/officeDocument/2006/relationships/hyperlink" Target="http://www.quandpartir.com/meteo/albanie-idpaysglobal-113.html" TargetMode="External"/><Relationship Id="rId369" Type="http://schemas.openxmlformats.org/officeDocument/2006/relationships/hyperlink" Target="http://www.quandpartir.com/meteo/azerbaidjan-idpaysglobal-116.html" TargetMode="External"/><Relationship Id="rId534" Type="http://schemas.openxmlformats.org/officeDocument/2006/relationships/hyperlink" Target="http://www.quandpartir.com/meteo/chine-idpaysglobal-83.html" TargetMode="External"/><Relationship Id="rId576" Type="http://schemas.openxmlformats.org/officeDocument/2006/relationships/hyperlink" Target="http://www.quandpartir.com/meteo/grece-idpaysglobal-63.html" TargetMode="External"/><Relationship Id="rId173" Type="http://schemas.openxmlformats.org/officeDocument/2006/relationships/hyperlink" Target="http://www.quandpartir.com/meteo/barbade-idpaysglobal-118.html" TargetMode="External"/><Relationship Id="rId229" Type="http://schemas.openxmlformats.org/officeDocument/2006/relationships/hyperlink" Target="http://www.quandpartir.com/meteo/mauritanie-idpaysglobal-14.html" TargetMode="External"/><Relationship Id="rId380" Type="http://schemas.openxmlformats.org/officeDocument/2006/relationships/hyperlink" Target="http://www.quandpartir.com/meteo/etats-unis-idpaysglobal-33.html" TargetMode="External"/><Relationship Id="rId436" Type="http://schemas.openxmlformats.org/officeDocument/2006/relationships/hyperlink" Target="http://www.quandpartir.com/meteo/portugal-idpaysglobal-71.html" TargetMode="External"/><Relationship Id="rId601" Type="http://schemas.openxmlformats.org/officeDocument/2006/relationships/drawing" Target="../drawings/drawing2.xml"/><Relationship Id="rId240" Type="http://schemas.openxmlformats.org/officeDocument/2006/relationships/hyperlink" Target="http://www.quandpartir.com/meteo/portugal-idpaysglobal-71.html" TargetMode="External"/><Relationship Id="rId478" Type="http://schemas.openxmlformats.org/officeDocument/2006/relationships/hyperlink" Target="http://www.quandpartir.com/meteo/chine-idpaysglobal-83.html" TargetMode="External"/><Relationship Id="rId35" Type="http://schemas.openxmlformats.org/officeDocument/2006/relationships/hyperlink" Target="http://www.quandpartir.com/meteo/bahamas-idpaysglobal-103.html" TargetMode="External"/><Relationship Id="rId77" Type="http://schemas.openxmlformats.org/officeDocument/2006/relationships/hyperlink" Target="http://www.quandpartir.com/meteo/afrique-du-sud-idpaysglobal-1.html" TargetMode="External"/><Relationship Id="rId100" Type="http://schemas.openxmlformats.org/officeDocument/2006/relationships/hyperlink" Target="http://www.quandpartir.com/meteo/chine-idpaysglobal-83.html" TargetMode="External"/><Relationship Id="rId282" Type="http://schemas.openxmlformats.org/officeDocument/2006/relationships/hyperlink" Target="http://www.quandpartir.com/meteo/espagne-idpaysglobal-61.html" TargetMode="External"/><Relationship Id="rId338" Type="http://schemas.openxmlformats.org/officeDocument/2006/relationships/hyperlink" Target="http://www.quandpartir.com/meteo/espagne-idpaysglobal-61.html" TargetMode="External"/><Relationship Id="rId503" Type="http://schemas.openxmlformats.org/officeDocument/2006/relationships/hyperlink" Target="http://www.quandpartir.com/meteo/inde-idpaysglobal-85.html" TargetMode="External"/><Relationship Id="rId545" Type="http://schemas.openxmlformats.org/officeDocument/2006/relationships/hyperlink" Target="http://www.quandpartir.com/meteo/argentine-idpaysglobal-24.html" TargetMode="External"/><Relationship Id="rId587" Type="http://schemas.openxmlformats.org/officeDocument/2006/relationships/hyperlink" Target="http://www.quandpartir.com/meteo/inde-idpaysglobal-85.html" TargetMode="External"/><Relationship Id="rId8" Type="http://schemas.openxmlformats.org/officeDocument/2006/relationships/hyperlink" Target="http://www.quandpartir.com/meteo/kenya-idpaysglobal-9.html" TargetMode="External"/><Relationship Id="rId142" Type="http://schemas.openxmlformats.org/officeDocument/2006/relationships/hyperlink" Target="http://www.quandpartir.com/meteo/thailande-idpaysglobal-97.html" TargetMode="External"/><Relationship Id="rId184" Type="http://schemas.openxmlformats.org/officeDocument/2006/relationships/hyperlink" Target="http://www.quandpartir.com/meteo/costa-rica-idpaysglobal-30.html" TargetMode="External"/><Relationship Id="rId391" Type="http://schemas.openxmlformats.org/officeDocument/2006/relationships/hyperlink" Target="http://www.quandpartir.com/meteo/indonesie-idpaysglobal-86.html" TargetMode="External"/><Relationship Id="rId405" Type="http://schemas.openxmlformats.org/officeDocument/2006/relationships/hyperlink" Target="http://www.quandpartir.com/meteo/namibie-idpaysglobal-15.html" TargetMode="External"/><Relationship Id="rId447" Type="http://schemas.openxmlformats.org/officeDocument/2006/relationships/hyperlink" Target="http://www.quandpartir.com/meteo/tunisie-idpaysglobal-22.html" TargetMode="External"/><Relationship Id="rId251" Type="http://schemas.openxmlformats.org/officeDocument/2006/relationships/hyperlink" Target="http://www.quandpartir.com/meteo/jordanie-idpaysglobal-45.html" TargetMode="External"/><Relationship Id="rId489" Type="http://schemas.openxmlformats.org/officeDocument/2006/relationships/hyperlink" Target="http://www.quandpartir.com/meteo/perou-idpaysglobal-40.html" TargetMode="External"/><Relationship Id="rId46" Type="http://schemas.openxmlformats.org/officeDocument/2006/relationships/hyperlink" Target="http://www.quandpartir.com/meteo/vietnam-idpaysglobal-99.html" TargetMode="External"/><Relationship Id="rId293" Type="http://schemas.openxmlformats.org/officeDocument/2006/relationships/hyperlink" Target="http://www.quandpartir.com/meteo/bulgarie-idpaysglobal-55.html" TargetMode="External"/><Relationship Id="rId307" Type="http://schemas.openxmlformats.org/officeDocument/2006/relationships/hyperlink" Target="http://www.quandpartir.com/meteo/turquie-idpaysglobal-79.html" TargetMode="External"/><Relationship Id="rId349" Type="http://schemas.openxmlformats.org/officeDocument/2006/relationships/hyperlink" Target="http://www.quandpartir.com/meteo/france-idpaysglobal-102.html" TargetMode="External"/><Relationship Id="rId514" Type="http://schemas.openxmlformats.org/officeDocument/2006/relationships/hyperlink" Target="http://www.quandpartir.com/meteo/mali-idpaysglobal-12.html" TargetMode="External"/><Relationship Id="rId556" Type="http://schemas.openxmlformats.org/officeDocument/2006/relationships/hyperlink" Target="http://www.quandpartir.com/meteo/espagne-idpaysglobal-61.html" TargetMode="External"/><Relationship Id="rId88" Type="http://schemas.openxmlformats.org/officeDocument/2006/relationships/hyperlink" Target="http://www.quandpartir.com/meteo/tanzanie-idpaysglobal-20.html" TargetMode="External"/><Relationship Id="rId111" Type="http://schemas.openxmlformats.org/officeDocument/2006/relationships/hyperlink" Target="http://www.quandpartir.com/meteo/birmanie-idpaysglobal-80.html" TargetMode="External"/><Relationship Id="rId153" Type="http://schemas.openxmlformats.org/officeDocument/2006/relationships/hyperlink" Target="http://www.quandpartir.com/meteo/etats-unis-idpaysglobal-33.html" TargetMode="External"/><Relationship Id="rId195" Type="http://schemas.openxmlformats.org/officeDocument/2006/relationships/hyperlink" Target="http://www.quandpartir.com/meteo/maroc-idpaysglobal-13.html" TargetMode="External"/><Relationship Id="rId209" Type="http://schemas.openxmlformats.org/officeDocument/2006/relationships/hyperlink" Target="http://www.quandpartir.com/meteo/portugal-idpaysglobal-71.html" TargetMode="External"/><Relationship Id="rId360" Type="http://schemas.openxmlformats.org/officeDocument/2006/relationships/hyperlink" Target="http://www.quandpartir.com/meteo/maroc-idpaysglobal-13.html" TargetMode="External"/><Relationship Id="rId416" Type="http://schemas.openxmlformats.org/officeDocument/2006/relationships/hyperlink" Target="http://www.quandpartir.com/meteo/ile-maurice-idpaysglobal-8.html" TargetMode="External"/><Relationship Id="rId598" Type="http://schemas.openxmlformats.org/officeDocument/2006/relationships/hyperlink" Target="http://www.quandpartir.com/meteo/israel-idpaysglobal-44.html" TargetMode="External"/><Relationship Id="rId220" Type="http://schemas.openxmlformats.org/officeDocument/2006/relationships/hyperlink" Target="http://www.quandpartir.com/meteo/france-idpaysglobal-102.html" TargetMode="External"/><Relationship Id="rId458" Type="http://schemas.openxmlformats.org/officeDocument/2006/relationships/hyperlink" Target="http://www.quandpartir.com/meteo/ile-maurice-idpaysglobal-8.html" TargetMode="External"/><Relationship Id="rId15" Type="http://schemas.openxmlformats.org/officeDocument/2006/relationships/hyperlink" Target="http://www.quandpartir.com/meteo/thailande-idpaysglobal-97.html" TargetMode="External"/><Relationship Id="rId57" Type="http://schemas.openxmlformats.org/officeDocument/2006/relationships/hyperlink" Target="http://www.quandpartir.com/meteo/venezuela-idpaysglobal-42.html" TargetMode="External"/><Relationship Id="rId262" Type="http://schemas.openxmlformats.org/officeDocument/2006/relationships/hyperlink" Target="http://www.quandpartir.com/meteo/turquie-idpaysglobal-79.html" TargetMode="External"/><Relationship Id="rId318" Type="http://schemas.openxmlformats.org/officeDocument/2006/relationships/hyperlink" Target="http://www.quandpartir.com/meteo/libye-idpaysglobal-10.html" TargetMode="External"/><Relationship Id="rId525" Type="http://schemas.openxmlformats.org/officeDocument/2006/relationships/hyperlink" Target="http://www.quandpartir.com/meteo/benin-idpaysglobal-4.html" TargetMode="External"/><Relationship Id="rId567" Type="http://schemas.openxmlformats.org/officeDocument/2006/relationships/hyperlink" Target="http://www.quandpartir.com/meteo/italie-idpaysglobal-67.html" TargetMode="External"/><Relationship Id="rId99" Type="http://schemas.openxmlformats.org/officeDocument/2006/relationships/hyperlink" Target="http://www.quandpartir.com/meteo/guatemala-idpaysglobal-35.html" TargetMode="External"/><Relationship Id="rId122" Type="http://schemas.openxmlformats.org/officeDocument/2006/relationships/hyperlink" Target="http://www.quandpartir.com/meteo/australie-idpaysglobal-100.html" TargetMode="External"/><Relationship Id="rId164" Type="http://schemas.openxmlformats.org/officeDocument/2006/relationships/hyperlink" Target="http://www.quandpartir.com/meteo/portugal-idpaysglobal-71.html" TargetMode="External"/><Relationship Id="rId371" Type="http://schemas.openxmlformats.org/officeDocument/2006/relationships/hyperlink" Target="http://www.quandpartir.com/meteo/liban-idpaysglobal-46.html" TargetMode="External"/><Relationship Id="rId427" Type="http://schemas.openxmlformats.org/officeDocument/2006/relationships/hyperlink" Target="http://www.quandpartir.com/meteo/afrique-du-sud-idpaysglobal-1.html" TargetMode="External"/><Relationship Id="rId469" Type="http://schemas.openxmlformats.org/officeDocument/2006/relationships/hyperlink" Target="http://www.quandpartir.com/meteo/inde-idpaysglobal-85.html" TargetMode="External"/><Relationship Id="rId26" Type="http://schemas.openxmlformats.org/officeDocument/2006/relationships/hyperlink" Target="http://www.quandpartir.com/meteo/laos-idpaysglobal-88.html" TargetMode="External"/><Relationship Id="rId231" Type="http://schemas.openxmlformats.org/officeDocument/2006/relationships/hyperlink" Target="http://www.quandpartir.com/meteo/etats-unis-idpaysglobal-33.html" TargetMode="External"/><Relationship Id="rId273" Type="http://schemas.openxmlformats.org/officeDocument/2006/relationships/hyperlink" Target="http://www.quandpartir.com/meteo/italie-idpaysglobal-67.html" TargetMode="External"/><Relationship Id="rId329" Type="http://schemas.openxmlformats.org/officeDocument/2006/relationships/hyperlink" Target="http://www.quandpartir.com/meteo/armenie-idpaysglobal-115.html" TargetMode="External"/><Relationship Id="rId480" Type="http://schemas.openxmlformats.org/officeDocument/2006/relationships/hyperlink" Target="http://www.quandpartir.com/meteo/nicaragua-idpaysglobal-110.html" TargetMode="External"/><Relationship Id="rId536" Type="http://schemas.openxmlformats.org/officeDocument/2006/relationships/hyperlink" Target="http://www.quandpartir.com/meteo/angola-idpaysglobal-114.html" TargetMode="External"/><Relationship Id="rId68" Type="http://schemas.openxmlformats.org/officeDocument/2006/relationships/hyperlink" Target="http://www.quandpartir.com/meteo/birmanie-idpaysglobal-80.html" TargetMode="External"/><Relationship Id="rId133" Type="http://schemas.openxmlformats.org/officeDocument/2006/relationships/hyperlink" Target="http://www.quandpartir.com/meteo/vietnam-idpaysglobal-99.html" TargetMode="External"/><Relationship Id="rId175" Type="http://schemas.openxmlformats.org/officeDocument/2006/relationships/hyperlink" Target="http://www.quandpartir.com/meteo/liban-idpaysglobal-46.html" TargetMode="External"/><Relationship Id="rId340" Type="http://schemas.openxmlformats.org/officeDocument/2006/relationships/hyperlink" Target="http://www.quandpartir.com/meteo/italie-idpaysglobal-67.html" TargetMode="External"/><Relationship Id="rId578" Type="http://schemas.openxmlformats.org/officeDocument/2006/relationships/hyperlink" Target="http://www.quandpartir.com/meteo/cap-vert-idpaysglobal-105.html" TargetMode="External"/><Relationship Id="rId200" Type="http://schemas.openxmlformats.org/officeDocument/2006/relationships/hyperlink" Target="http://www.quandpartir.com/meteo/tunisie-idpaysglobal-22.html" TargetMode="External"/><Relationship Id="rId382" Type="http://schemas.openxmlformats.org/officeDocument/2006/relationships/hyperlink" Target="http://www.quandpartir.com/meteo/maroc-idpaysglobal-13.html" TargetMode="External"/><Relationship Id="rId438" Type="http://schemas.openxmlformats.org/officeDocument/2006/relationships/hyperlink" Target="http://www.quandpartir.com/meteo/cap-vert-idpaysglobal-105.html" TargetMode="External"/><Relationship Id="rId242" Type="http://schemas.openxmlformats.org/officeDocument/2006/relationships/hyperlink" Target="http://www.quandpartir.com/meteo/algerie-idpaysglobal-2.html" TargetMode="External"/><Relationship Id="rId284" Type="http://schemas.openxmlformats.org/officeDocument/2006/relationships/hyperlink" Target="http://www.quandpartir.com/meteo/italie-idpaysglobal-67.html" TargetMode="External"/><Relationship Id="rId491" Type="http://schemas.openxmlformats.org/officeDocument/2006/relationships/hyperlink" Target="http://www.quandpartir.com/meteo/vietnam-idpaysglobal-99.html" TargetMode="External"/><Relationship Id="rId505" Type="http://schemas.openxmlformats.org/officeDocument/2006/relationships/hyperlink" Target="http://www.quandpartir.com/meteo/cambodge-idpaysglobal-82.html" TargetMode="External"/><Relationship Id="rId37" Type="http://schemas.openxmlformats.org/officeDocument/2006/relationships/hyperlink" Target="http://www.quandpartir.com/meteo/nicaragua-idpaysglobal-110.html" TargetMode="External"/><Relationship Id="rId79" Type="http://schemas.openxmlformats.org/officeDocument/2006/relationships/hyperlink" Target="http://www.quandpartir.com/meteo/etats-unis-idpaysglobal-33.html" TargetMode="External"/><Relationship Id="rId102" Type="http://schemas.openxmlformats.org/officeDocument/2006/relationships/hyperlink" Target="http://www.quandpartir.com/meteo/mauritanie-idpaysglobal-14.html" TargetMode="External"/><Relationship Id="rId144" Type="http://schemas.openxmlformats.org/officeDocument/2006/relationships/hyperlink" Target="http://www.quandpartir.com/meteo/botswana-idpaysglobal-3.html" TargetMode="External"/><Relationship Id="rId547" Type="http://schemas.openxmlformats.org/officeDocument/2006/relationships/hyperlink" Target="http://www.quandpartir.com/meteo/niger-idpaysglobal-111.html" TargetMode="External"/><Relationship Id="rId589" Type="http://schemas.openxmlformats.org/officeDocument/2006/relationships/hyperlink" Target="http://www.quandpartir.com/meteo/tunisie-idpaysglobal-2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48"/>
  <sheetViews>
    <sheetView zoomScale="120" zoomScaleNormal="120" workbookViewId="0">
      <pane xSplit="1" ySplit="2" topLeftCell="B3" activePane="bottomRight" state="frozen"/>
      <selection pane="topRight" activeCell="B1" sqref="B1"/>
      <selection pane="bottomLeft" activeCell="A2" sqref="A2"/>
      <selection pane="bottomRight" activeCell="P1" sqref="P1"/>
    </sheetView>
  </sheetViews>
  <sheetFormatPr defaultColWidth="9.140625" defaultRowHeight="12" x14ac:dyDescent="0.25"/>
  <cols>
    <col min="1" max="1" width="17.140625" style="1" customWidth="1"/>
    <col min="2" max="2" width="17.5703125" style="1" customWidth="1"/>
    <col min="3" max="3" width="9.42578125" style="1" customWidth="1"/>
    <col min="4" max="4" width="8.85546875" style="1" customWidth="1"/>
    <col min="5" max="5" width="8.140625" style="1" customWidth="1"/>
    <col min="6" max="6" width="10.7109375" style="1" customWidth="1"/>
    <col min="7" max="7" width="10.42578125" style="1" customWidth="1"/>
    <col min="8" max="19" width="9.7109375" style="1" customWidth="1"/>
    <col min="20" max="20" width="20.7109375" style="1" customWidth="1"/>
    <col min="21" max="21" width="123.5703125" style="1" customWidth="1"/>
    <col min="22" max="33" width="6.7109375" style="1" hidden="1" customWidth="1"/>
    <col min="34" max="34" width="17.42578125" style="1" customWidth="1"/>
    <col min="35" max="35" width="9.140625" style="1" customWidth="1"/>
    <col min="36" max="36" width="21" style="1" customWidth="1"/>
    <col min="37" max="37" width="18.5703125" style="1" customWidth="1"/>
    <col min="38" max="16384" width="9.140625" style="1"/>
  </cols>
  <sheetData>
    <row r="1" spans="1:37" ht="36" customHeight="1" x14ac:dyDescent="0.25">
      <c r="A1" s="108"/>
      <c r="B1" s="108"/>
      <c r="C1" s="108"/>
      <c r="D1" s="108"/>
      <c r="E1" s="108"/>
      <c r="F1" s="108"/>
      <c r="G1" s="108"/>
      <c r="H1" s="108">
        <v>1</v>
      </c>
      <c r="I1" s="108">
        <v>2</v>
      </c>
      <c r="J1" s="108">
        <v>3</v>
      </c>
      <c r="K1" s="108">
        <v>4</v>
      </c>
      <c r="L1" s="108">
        <v>5</v>
      </c>
      <c r="M1" s="108">
        <v>6</v>
      </c>
      <c r="N1" s="108">
        <v>7</v>
      </c>
      <c r="O1" s="108">
        <v>8</v>
      </c>
      <c r="P1" s="108">
        <v>9</v>
      </c>
      <c r="Q1" s="108">
        <v>10</v>
      </c>
      <c r="R1" s="108">
        <v>11</v>
      </c>
      <c r="S1" s="108">
        <v>12</v>
      </c>
      <c r="T1" s="108"/>
    </row>
    <row r="2" spans="1:37" s="9" customFormat="1" ht="57" x14ac:dyDescent="0.25">
      <c r="A2" s="85" t="s">
        <v>0</v>
      </c>
      <c r="B2" s="86" t="s">
        <v>817</v>
      </c>
      <c r="C2" s="97" t="s">
        <v>1</v>
      </c>
      <c r="D2" s="97" t="s">
        <v>632</v>
      </c>
      <c r="E2" s="97" t="s">
        <v>623</v>
      </c>
      <c r="F2" s="97" t="s">
        <v>624</v>
      </c>
      <c r="G2" s="97" t="s">
        <v>631</v>
      </c>
      <c r="H2" s="97" t="s">
        <v>699</v>
      </c>
      <c r="I2" s="97" t="s">
        <v>700</v>
      </c>
      <c r="J2" s="97" t="s">
        <v>701</v>
      </c>
      <c r="K2" s="97" t="s">
        <v>702</v>
      </c>
      <c r="L2" s="97" t="s">
        <v>703</v>
      </c>
      <c r="M2" s="97" t="s">
        <v>704</v>
      </c>
      <c r="N2" s="97" t="s">
        <v>705</v>
      </c>
      <c r="O2" s="97" t="s">
        <v>706</v>
      </c>
      <c r="P2" s="97" t="s">
        <v>707</v>
      </c>
      <c r="Q2" s="97" t="s">
        <v>798</v>
      </c>
      <c r="R2" s="97" t="s">
        <v>806</v>
      </c>
      <c r="S2" s="97" t="s">
        <v>808</v>
      </c>
      <c r="T2" s="97" t="s">
        <v>1257</v>
      </c>
      <c r="U2" s="98" t="s">
        <v>625</v>
      </c>
      <c r="V2" s="87" t="s">
        <v>699</v>
      </c>
      <c r="W2" s="87" t="s">
        <v>700</v>
      </c>
      <c r="X2" s="87" t="s">
        <v>701</v>
      </c>
      <c r="Y2" s="87" t="s">
        <v>702</v>
      </c>
      <c r="Z2" s="87" t="s">
        <v>703</v>
      </c>
      <c r="AA2" s="87" t="s">
        <v>704</v>
      </c>
      <c r="AB2" s="87" t="s">
        <v>705</v>
      </c>
      <c r="AC2" s="87" t="s">
        <v>706</v>
      </c>
      <c r="AD2" s="87" t="s">
        <v>707</v>
      </c>
      <c r="AE2" s="87" t="s">
        <v>798</v>
      </c>
      <c r="AF2" s="87" t="s">
        <v>806</v>
      </c>
      <c r="AG2" s="87" t="s">
        <v>808</v>
      </c>
      <c r="AH2" s="88" t="s">
        <v>2</v>
      </c>
      <c r="AI2" s="88" t="s">
        <v>71</v>
      </c>
      <c r="AJ2" s="88" t="s">
        <v>622</v>
      </c>
      <c r="AK2" s="88" t="s">
        <v>629</v>
      </c>
    </row>
    <row r="3" spans="1:37" ht="14.25" x14ac:dyDescent="0.25">
      <c r="A3" s="89" t="s">
        <v>61</v>
      </c>
      <c r="B3" s="89" t="s">
        <v>60</v>
      </c>
      <c r="C3" s="99">
        <f t="shared" ref="C3:C21" si="0">AVERAGE(AH3:AK3)</f>
        <v>41.875</v>
      </c>
      <c r="D3" s="100"/>
      <c r="E3" s="101">
        <v>5</v>
      </c>
      <c r="F3" s="101">
        <v>5</v>
      </c>
      <c r="G3" s="101">
        <f t="shared" ref="G3:G34" si="1">AVERAGE(E3:F3)</f>
        <v>5</v>
      </c>
      <c r="H3" s="101">
        <v>5</v>
      </c>
      <c r="I3" s="101">
        <v>5</v>
      </c>
      <c r="J3" s="101">
        <v>5</v>
      </c>
      <c r="K3" s="101">
        <v>5</v>
      </c>
      <c r="L3" s="101">
        <v>3</v>
      </c>
      <c r="M3" s="101">
        <v>3</v>
      </c>
      <c r="N3" s="101">
        <v>3</v>
      </c>
      <c r="O3" s="101">
        <v>3</v>
      </c>
      <c r="P3" s="101">
        <v>4</v>
      </c>
      <c r="Q3" s="101">
        <v>4</v>
      </c>
      <c r="R3" s="101">
        <v>5</v>
      </c>
      <c r="S3" s="101">
        <v>5</v>
      </c>
      <c r="T3" s="101"/>
      <c r="U3" s="101"/>
      <c r="V3" s="90">
        <f>IFERROR(VLOOKUP(A3,Climats!A:K,11,FALSE)," ")</f>
        <v>5</v>
      </c>
      <c r="W3" s="90" t="str">
        <f>IFERROR(VLOOKUP(A4,Climats!L:V,11,FALSE)," ")</f>
        <v xml:space="preserve"> </v>
      </c>
      <c r="X3" s="90">
        <f>IFERROR(VLOOKUP(A3,Climats!W:AG,11,FALSE)," ")</f>
        <v>5</v>
      </c>
      <c r="Y3" s="90">
        <f>IFERROR(VLOOKUP(A3,Climats!AH:AR,11,FALSE)," ")</f>
        <v>5</v>
      </c>
      <c r="Z3" s="90">
        <f>IFERROR(VLOOKUP(A3,Climats!AS:BC,11,FALSE)," ")</f>
        <v>5</v>
      </c>
      <c r="AA3" s="90" t="str">
        <f>IFERROR(VLOOKUP(A3,Climats!BD:BN,11,FALSE)," ")</f>
        <v xml:space="preserve"> </v>
      </c>
      <c r="AB3" s="90" t="str">
        <f>IFERROR(VLOOKUP(A3,Climats!BO:BY,11,FALSE), " ")</f>
        <v xml:space="preserve"> </v>
      </c>
      <c r="AC3" s="90" t="str">
        <f>IFERROR(VLOOKUP(A3,Climats!BZ:CJ,11,FALSE), " ")</f>
        <v xml:space="preserve"> </v>
      </c>
      <c r="AD3" s="90" t="str">
        <f>IFERROR(VLOOKUP(A3,Climats!CK:CU,11,FALSE), " ")</f>
        <v xml:space="preserve"> </v>
      </c>
      <c r="AE3" s="90">
        <f>IFERROR(VLOOKUP(A3,Climats!CV:DF,11,FALSE), " ")</f>
        <v>5</v>
      </c>
      <c r="AF3" s="90">
        <f>IFERROR(VLOOKUP(A3,Climats!DG:DQ,11,FALSE), " ")</f>
        <v>5</v>
      </c>
      <c r="AG3" s="90">
        <f>IFERROR(VLOOKUP(A3,Climats!DR:EB,11,FALSE), " ")</f>
        <v>5</v>
      </c>
      <c r="AH3" s="91">
        <v>46</v>
      </c>
      <c r="AI3" s="91">
        <v>48</v>
      </c>
      <c r="AJ3" s="91">
        <v>30</v>
      </c>
      <c r="AK3" s="91">
        <v>43.5</v>
      </c>
    </row>
    <row r="4" spans="1:37" ht="14.25" x14ac:dyDescent="0.25">
      <c r="A4" s="92" t="s">
        <v>489</v>
      </c>
      <c r="B4" s="92" t="s">
        <v>60</v>
      </c>
      <c r="C4" s="102">
        <f t="shared" si="0"/>
        <v>60</v>
      </c>
      <c r="D4" s="103"/>
      <c r="E4" s="104">
        <v>0</v>
      </c>
      <c r="F4" s="104">
        <v>0</v>
      </c>
      <c r="G4" s="104">
        <f t="shared" si="1"/>
        <v>0</v>
      </c>
      <c r="H4" s="104">
        <v>2</v>
      </c>
      <c r="I4" s="104">
        <v>2</v>
      </c>
      <c r="J4" s="104" t="s">
        <v>1063</v>
      </c>
      <c r="K4" s="104" t="s">
        <v>1063</v>
      </c>
      <c r="L4" s="104">
        <v>5</v>
      </c>
      <c r="M4" s="104">
        <v>4</v>
      </c>
      <c r="N4" s="104">
        <v>4</v>
      </c>
      <c r="O4" s="104">
        <v>4</v>
      </c>
      <c r="P4" s="104">
        <v>5</v>
      </c>
      <c r="Q4" s="104">
        <v>4</v>
      </c>
      <c r="R4" s="104">
        <v>4</v>
      </c>
      <c r="S4" s="104">
        <v>1</v>
      </c>
      <c r="T4" s="104"/>
      <c r="U4" s="104"/>
      <c r="V4" s="90" t="str">
        <f>IFERROR(VLOOKUP(A4,Climats!A:K,11,FALSE)," ")</f>
        <v xml:space="preserve"> </v>
      </c>
      <c r="W4" s="90">
        <f>IFERROR(VLOOKUP(A5,Climats!L:V,11,FALSE)," ")</f>
        <v>5</v>
      </c>
      <c r="X4" s="90" t="str">
        <f>IFERROR(VLOOKUP(A4,Climats!W:AG,11,FALSE)," ")</f>
        <v xml:space="preserve"> </v>
      </c>
      <c r="Y4" s="90">
        <f>IFERROR(VLOOKUP(A4,Climats!AH:AR,11,FALSE)," ")</f>
        <v>5</v>
      </c>
      <c r="Z4" s="90">
        <f>IFERROR(VLOOKUP(A4,Climats!AS:BC,11,FALSE)," ")</f>
        <v>5</v>
      </c>
      <c r="AA4" s="90">
        <f>IFERROR(VLOOKUP(A4,Climats!BD:BN,11,FALSE)," ")</f>
        <v>5</v>
      </c>
      <c r="AB4" s="90">
        <f>IFERROR(VLOOKUP(A4,Climats!BO:BY,11,FALSE), " ")</f>
        <v>5</v>
      </c>
      <c r="AC4" s="90">
        <f>IFERROR(VLOOKUP(A4,Climats!BZ:CJ,11,FALSE), " ")</f>
        <v>5</v>
      </c>
      <c r="AD4" s="90">
        <f>IFERROR(VLOOKUP(A4,Climats!CK:CU,11,FALSE), " ")</f>
        <v>5</v>
      </c>
      <c r="AE4" s="90" t="str">
        <f>IFERROR(VLOOKUP(A4,Climats!CV:DF,11,FALSE), " ")</f>
        <v xml:space="preserve"> </v>
      </c>
      <c r="AF4" s="90" t="str">
        <f>IFERROR(VLOOKUP(A4,Climats!DG:DQ,11,FALSE), " ")</f>
        <v xml:space="preserve"> </v>
      </c>
      <c r="AG4" s="90" t="str">
        <f>IFERROR(VLOOKUP(A4,Climats!DR:EB,11,FALSE), " ")</f>
        <v xml:space="preserve"> </v>
      </c>
      <c r="AH4" s="84"/>
      <c r="AI4" s="84"/>
      <c r="AJ4" s="91">
        <v>60</v>
      </c>
      <c r="AK4" s="84"/>
    </row>
    <row r="5" spans="1:37" ht="14.25" x14ac:dyDescent="0.25">
      <c r="A5" s="92" t="s">
        <v>614</v>
      </c>
      <c r="B5" s="92" t="s">
        <v>60</v>
      </c>
      <c r="C5" s="102">
        <f t="shared" si="0"/>
        <v>100</v>
      </c>
      <c r="D5" s="103"/>
      <c r="E5" s="104">
        <v>0</v>
      </c>
      <c r="F5" s="104">
        <v>0</v>
      </c>
      <c r="G5" s="104">
        <f t="shared" si="1"/>
        <v>0</v>
      </c>
      <c r="H5" s="104" t="s">
        <v>1063</v>
      </c>
      <c r="I5" s="104" t="s">
        <v>1063</v>
      </c>
      <c r="J5" s="104" t="s">
        <v>1063</v>
      </c>
      <c r="K5" s="104" t="s">
        <v>1063</v>
      </c>
      <c r="L5" s="104" t="s">
        <v>1063</v>
      </c>
      <c r="M5" s="104" t="s">
        <v>1063</v>
      </c>
      <c r="N5" s="104" t="s">
        <v>1063</v>
      </c>
      <c r="O5" s="104" t="s">
        <v>1063</v>
      </c>
      <c r="P5" s="104" t="s">
        <v>1063</v>
      </c>
      <c r="Q5" s="104" t="s">
        <v>1063</v>
      </c>
      <c r="R5" s="104" t="s">
        <v>1063</v>
      </c>
      <c r="S5" s="104" t="s">
        <v>1063</v>
      </c>
      <c r="T5" s="104"/>
      <c r="U5" s="104"/>
      <c r="V5" s="90">
        <f>IFERROR(VLOOKUP(A5,Climats!A:K,11,FALSE)," ")</f>
        <v>5</v>
      </c>
      <c r="W5" s="90">
        <f>IFERROR(VLOOKUP(A6,Climats!L:V,11,FALSE)," ")</f>
        <v>5</v>
      </c>
      <c r="X5" s="90" t="str">
        <f>IFERROR(VLOOKUP(A5,Climats!W:AG,11,FALSE)," ")</f>
        <v xml:space="preserve"> </v>
      </c>
      <c r="Y5" s="90" t="str">
        <f>IFERROR(VLOOKUP(A5,Climats!AH:AR,11,FALSE)," ")</f>
        <v xml:space="preserve"> </v>
      </c>
      <c r="Z5" s="90" t="str">
        <f>IFERROR(VLOOKUP(A5,Climats!AS:BC,11,FALSE)," ")</f>
        <v xml:space="preserve"> </v>
      </c>
      <c r="AA5" s="90" t="str">
        <f>IFERROR(VLOOKUP(A5,Climats!BD:BN,11,FALSE)," ")</f>
        <v xml:space="preserve"> </v>
      </c>
      <c r="AB5" s="90" t="str">
        <f>IFERROR(VLOOKUP(A5,Climats!BO:BY,11,FALSE), " ")</f>
        <v xml:space="preserve"> </v>
      </c>
      <c r="AC5" s="90" t="str">
        <f>IFERROR(VLOOKUP(A5,Climats!BZ:CJ,11,FALSE), " ")</f>
        <v xml:space="preserve"> </v>
      </c>
      <c r="AD5" s="90" t="str">
        <f>IFERROR(VLOOKUP(A5,Climats!CK:CU,11,FALSE), " ")</f>
        <v xml:space="preserve"> </v>
      </c>
      <c r="AE5" s="90" t="str">
        <f>IFERROR(VLOOKUP(A5,Climats!CV:DF,11,FALSE), " ")</f>
        <v xml:space="preserve"> </v>
      </c>
      <c r="AF5" s="90">
        <f>IFERROR(VLOOKUP(A5,Climats!DG:DQ,11,FALSE), " ")</f>
        <v>5</v>
      </c>
      <c r="AG5" s="90">
        <f>IFERROR(VLOOKUP(A5,Climats!DR:EB,11,FALSE), " ")</f>
        <v>5</v>
      </c>
      <c r="AH5" s="84"/>
      <c r="AI5" s="84"/>
      <c r="AJ5" s="91">
        <v>100</v>
      </c>
      <c r="AK5" s="84"/>
    </row>
    <row r="6" spans="1:37" ht="42.75" x14ac:dyDescent="0.25">
      <c r="A6" s="92" t="s">
        <v>296</v>
      </c>
      <c r="B6" s="92" t="s">
        <v>60</v>
      </c>
      <c r="C6" s="102">
        <f t="shared" si="0"/>
        <v>28</v>
      </c>
      <c r="D6" s="105">
        <v>50</v>
      </c>
      <c r="E6" s="104">
        <v>5</v>
      </c>
      <c r="F6" s="104">
        <v>5</v>
      </c>
      <c r="G6" s="104">
        <f t="shared" si="1"/>
        <v>5</v>
      </c>
      <c r="H6" s="104">
        <v>5</v>
      </c>
      <c r="I6" s="104">
        <v>5</v>
      </c>
      <c r="J6" s="104">
        <v>5</v>
      </c>
      <c r="K6" s="104" t="s">
        <v>1063</v>
      </c>
      <c r="L6" s="104">
        <v>2</v>
      </c>
      <c r="M6" s="104">
        <v>1</v>
      </c>
      <c r="N6" s="104">
        <v>1</v>
      </c>
      <c r="O6" s="104">
        <v>1</v>
      </c>
      <c r="P6" s="104">
        <v>1</v>
      </c>
      <c r="Q6" s="104" t="s">
        <v>1063</v>
      </c>
      <c r="R6" s="104">
        <v>5</v>
      </c>
      <c r="S6" s="104">
        <v>5</v>
      </c>
      <c r="T6" s="106" t="s">
        <v>823</v>
      </c>
      <c r="U6" s="106" t="s">
        <v>824</v>
      </c>
      <c r="V6" s="93">
        <f>IFERROR(VLOOKUP(A6,Climats!A:K,11,FALSE)," ")</f>
        <v>5</v>
      </c>
      <c r="W6" s="93" t="str">
        <f>IFERROR(VLOOKUP(A7,Climats!L:V,11,FALSE)," ")</f>
        <v xml:space="preserve"> </v>
      </c>
      <c r="X6" s="93" t="str">
        <f>IFERROR(VLOOKUP(A6,Climats!W:AG,11,FALSE)," ")</f>
        <v xml:space="preserve"> </v>
      </c>
      <c r="Y6" s="93" t="str">
        <f>IFERROR(VLOOKUP(A6,Climats!AH:AR,11,FALSE)," ")</f>
        <v xml:space="preserve"> </v>
      </c>
      <c r="Z6" s="93" t="str">
        <f>IFERROR(VLOOKUP(A6,Climats!AS:BC,11,FALSE)," ")</f>
        <v xml:space="preserve"> </v>
      </c>
      <c r="AA6" s="93" t="str">
        <f>IFERROR(VLOOKUP(A6,Climats!BD:BN,11,FALSE)," ")</f>
        <v xml:space="preserve"> </v>
      </c>
      <c r="AB6" s="93" t="str">
        <f>IFERROR(VLOOKUP(A6,Climats!BO:BY,11,FALSE), " ")</f>
        <v xml:space="preserve"> </v>
      </c>
      <c r="AC6" s="93" t="str">
        <f>IFERROR(VLOOKUP(A6,Climats!BZ:CJ,11,FALSE), " ")</f>
        <v xml:space="preserve"> </v>
      </c>
      <c r="AD6" s="93" t="str">
        <f>IFERROR(VLOOKUP(A6,Climats!CK:CU,11,FALSE), " ")</f>
        <v xml:space="preserve"> </v>
      </c>
      <c r="AE6" s="93" t="str">
        <f>IFERROR(VLOOKUP(A6,Climats!CV:DF,11,FALSE), " ")</f>
        <v xml:space="preserve"> </v>
      </c>
      <c r="AF6" s="93">
        <f>IFERROR(VLOOKUP(A6,Climats!DG:DQ,11,FALSE), " ")</f>
        <v>5</v>
      </c>
      <c r="AG6" s="93">
        <f>IFERROR(VLOOKUP(A6,Climats!DR:EB,11,FALSE), " ")</f>
        <v>5</v>
      </c>
      <c r="AH6" s="91"/>
      <c r="AI6" s="91"/>
      <c r="AJ6" s="91">
        <v>28</v>
      </c>
      <c r="AK6" s="84"/>
    </row>
    <row r="7" spans="1:37" ht="14.25" x14ac:dyDescent="0.25">
      <c r="A7" s="92" t="s">
        <v>21</v>
      </c>
      <c r="B7" s="92" t="s">
        <v>60</v>
      </c>
      <c r="C7" s="102">
        <f t="shared" si="0"/>
        <v>56</v>
      </c>
      <c r="D7" s="103"/>
      <c r="E7" s="104">
        <v>3</v>
      </c>
      <c r="F7" s="104">
        <v>4</v>
      </c>
      <c r="G7" s="104">
        <f t="shared" si="1"/>
        <v>3.5</v>
      </c>
      <c r="H7" s="104" t="s">
        <v>1063</v>
      </c>
      <c r="I7" s="104" t="s">
        <v>1063</v>
      </c>
      <c r="J7" s="104" t="s">
        <v>1063</v>
      </c>
      <c r="K7" s="104" t="s">
        <v>1063</v>
      </c>
      <c r="L7" s="104" t="s">
        <v>1063</v>
      </c>
      <c r="M7" s="104" t="s">
        <v>1063</v>
      </c>
      <c r="N7" s="104" t="s">
        <v>1063</v>
      </c>
      <c r="O7" s="104" t="s">
        <v>1063</v>
      </c>
      <c r="P7" s="104" t="s">
        <v>1063</v>
      </c>
      <c r="Q7" s="104" t="s">
        <v>1063</v>
      </c>
      <c r="R7" s="104" t="s">
        <v>1063</v>
      </c>
      <c r="S7" s="104" t="s">
        <v>1063</v>
      </c>
      <c r="T7" s="104"/>
      <c r="U7" s="104"/>
      <c r="V7" s="90" t="str">
        <f>IFERROR(VLOOKUP(A7,Climats!A:K,11,FALSE)," ")</f>
        <v xml:space="preserve"> </v>
      </c>
      <c r="W7" s="90" t="str">
        <f>IFERROR(VLOOKUP(A8,Climats!L:V,11,FALSE)," ")</f>
        <v xml:space="preserve"> </v>
      </c>
      <c r="X7" s="90">
        <f>IFERROR(VLOOKUP(A7,Climats!W:AG,11,FALSE)," ")</f>
        <v>4</v>
      </c>
      <c r="Y7" s="90">
        <f>IFERROR(VLOOKUP(A7,Climats!AH:AR,11,FALSE)," ")</f>
        <v>5</v>
      </c>
      <c r="Z7" s="90" t="str">
        <f>IFERROR(VLOOKUP(A7,Climats!AS:BC,11,FALSE)," ")</f>
        <v xml:space="preserve"> </v>
      </c>
      <c r="AA7" s="90" t="str">
        <f>IFERROR(VLOOKUP(A7,Climats!BD:BN,11,FALSE)," ")</f>
        <v xml:space="preserve"> </v>
      </c>
      <c r="AB7" s="90" t="str">
        <f>IFERROR(VLOOKUP(A7,Climats!BO:BY,11,FALSE), " ")</f>
        <v xml:space="preserve"> </v>
      </c>
      <c r="AC7" s="90" t="str">
        <f>IFERROR(VLOOKUP(A7,Climats!BZ:CJ,11,FALSE), " ")</f>
        <v xml:space="preserve"> </v>
      </c>
      <c r="AD7" s="90">
        <f>IFERROR(VLOOKUP(A7,Climats!CK:CU,11,FALSE), " ")</f>
        <v>5</v>
      </c>
      <c r="AE7" s="90">
        <f>IFERROR(VLOOKUP(A7,Climats!CV:DF,11,FALSE), " ")</f>
        <v>5</v>
      </c>
      <c r="AF7" s="90">
        <f>IFERROR(VLOOKUP(A7,Climats!DG:DQ,11,FALSE), " ")</f>
        <v>5</v>
      </c>
      <c r="AG7" s="90">
        <f>IFERROR(VLOOKUP(A7,Climats!DR:EB,11,FALSE), " ")</f>
        <v>4</v>
      </c>
      <c r="AH7" s="91">
        <v>71</v>
      </c>
      <c r="AI7" s="91">
        <v>71</v>
      </c>
      <c r="AJ7" s="91">
        <v>11</v>
      </c>
      <c r="AK7" s="91">
        <v>71</v>
      </c>
    </row>
    <row r="8" spans="1:37" ht="14.25" x14ac:dyDescent="0.25">
      <c r="A8" s="92" t="s">
        <v>280</v>
      </c>
      <c r="B8" s="92" t="s">
        <v>60</v>
      </c>
      <c r="C8" s="102">
        <f t="shared" si="0"/>
        <v>25</v>
      </c>
      <c r="D8" s="105">
        <v>35</v>
      </c>
      <c r="E8" s="104">
        <v>5</v>
      </c>
      <c r="F8" s="104">
        <v>5</v>
      </c>
      <c r="G8" s="104">
        <f t="shared" si="1"/>
        <v>5</v>
      </c>
      <c r="H8" s="104">
        <v>4</v>
      </c>
      <c r="I8" s="104">
        <v>4</v>
      </c>
      <c r="J8" s="104" t="s">
        <v>1063</v>
      </c>
      <c r="K8" s="104">
        <v>2</v>
      </c>
      <c r="L8" s="104"/>
      <c r="M8" s="104">
        <v>1</v>
      </c>
      <c r="N8" s="104">
        <v>1</v>
      </c>
      <c r="O8" s="104">
        <v>1</v>
      </c>
      <c r="P8" s="104">
        <v>2</v>
      </c>
      <c r="Q8" s="104" t="s">
        <v>1063</v>
      </c>
      <c r="R8" s="104">
        <v>4</v>
      </c>
      <c r="S8" s="104">
        <v>4</v>
      </c>
      <c r="T8" s="106" t="s">
        <v>635</v>
      </c>
      <c r="U8" s="104" t="s">
        <v>642</v>
      </c>
      <c r="V8" s="93">
        <f>IFERROR(VLOOKUP(A8,Climats!A:K,11,FALSE)," ")</f>
        <v>5</v>
      </c>
      <c r="W8" s="93" t="str">
        <f>IFERROR(VLOOKUP(A9,Climats!L:V,11,FALSE)," ")</f>
        <v xml:space="preserve"> </v>
      </c>
      <c r="X8" s="93" t="str">
        <f>IFERROR(VLOOKUP(A8,Climats!W:AG,11,FALSE)," ")</f>
        <v xml:space="preserve"> </v>
      </c>
      <c r="Y8" s="93" t="str">
        <f>IFERROR(VLOOKUP(A8,Climats!AH:AR,11,FALSE)," ")</f>
        <v xml:space="preserve"> </v>
      </c>
      <c r="Z8" s="93" t="str">
        <f>IFERROR(VLOOKUP(A8,Climats!AS:BC,11,FALSE)," ")</f>
        <v xml:space="preserve"> </v>
      </c>
      <c r="AA8" s="93" t="str">
        <f>IFERROR(VLOOKUP(A8,Climats!BD:BN,11,FALSE)," ")</f>
        <v xml:space="preserve"> </v>
      </c>
      <c r="AB8" s="93" t="str">
        <f>IFERROR(VLOOKUP(A8,Climats!BO:BY,11,FALSE), " ")</f>
        <v xml:space="preserve"> </v>
      </c>
      <c r="AC8" s="93" t="str">
        <f>IFERROR(VLOOKUP(A8,Climats!BZ:CJ,11,FALSE), " ")</f>
        <v xml:space="preserve"> </v>
      </c>
      <c r="AD8" s="93" t="str">
        <f>IFERROR(VLOOKUP(A8,Climats!CK:CU,11,FALSE), " ")</f>
        <v xml:space="preserve"> </v>
      </c>
      <c r="AE8" s="93" t="str">
        <f>IFERROR(VLOOKUP(A8,Climats!CV:DF,11,FALSE), " ")</f>
        <v xml:space="preserve"> </v>
      </c>
      <c r="AF8" s="93" t="str">
        <f>IFERROR(VLOOKUP(A8,Climats!DG:DQ,11,FALSE), " ")</f>
        <v xml:space="preserve"> </v>
      </c>
      <c r="AG8" s="93" t="str">
        <f>IFERROR(VLOOKUP(A8,Climats!DR:EB,11,FALSE), " ")</f>
        <v xml:space="preserve"> </v>
      </c>
      <c r="AH8" s="84"/>
      <c r="AI8" s="84"/>
      <c r="AJ8" s="91">
        <v>25</v>
      </c>
      <c r="AK8" s="84"/>
    </row>
    <row r="9" spans="1:37" ht="14.25" x14ac:dyDescent="0.25">
      <c r="A9" s="92" t="s">
        <v>400</v>
      </c>
      <c r="B9" s="92" t="s">
        <v>60</v>
      </c>
      <c r="C9" s="102">
        <f t="shared" si="0"/>
        <v>45</v>
      </c>
      <c r="D9" s="103"/>
      <c r="E9" s="104">
        <v>4</v>
      </c>
      <c r="F9" s="104">
        <v>4</v>
      </c>
      <c r="G9" s="104">
        <f t="shared" si="1"/>
        <v>4</v>
      </c>
      <c r="H9" s="104" t="s">
        <v>1063</v>
      </c>
      <c r="I9" s="104" t="s">
        <v>1063</v>
      </c>
      <c r="J9" s="104" t="s">
        <v>1063</v>
      </c>
      <c r="K9" s="104" t="s">
        <v>1063</v>
      </c>
      <c r="L9" s="104" t="s">
        <v>1063</v>
      </c>
      <c r="M9" s="104" t="s">
        <v>1063</v>
      </c>
      <c r="N9" s="104" t="s">
        <v>1063</v>
      </c>
      <c r="O9" s="104" t="s">
        <v>1063</v>
      </c>
      <c r="P9" s="104" t="s">
        <v>1063</v>
      </c>
      <c r="Q9" s="104" t="s">
        <v>1063</v>
      </c>
      <c r="R9" s="104" t="s">
        <v>1063</v>
      </c>
      <c r="S9" s="104" t="s">
        <v>1063</v>
      </c>
      <c r="T9" s="104"/>
      <c r="U9" s="104"/>
      <c r="V9" s="90" t="str">
        <f>IFERROR(VLOOKUP(A9,Climats!A:K,11,FALSE)," ")</f>
        <v xml:space="preserve"> </v>
      </c>
      <c r="W9" s="90">
        <f>IFERROR(VLOOKUP(A10,Climats!L:V,11,FALSE)," ")</f>
        <v>5</v>
      </c>
      <c r="X9" s="90" t="str">
        <f>IFERROR(VLOOKUP(A9,Climats!W:AG,11,FALSE)," ")</f>
        <v xml:space="preserve"> </v>
      </c>
      <c r="Y9" s="90" t="str">
        <f>IFERROR(VLOOKUP(A9,Climats!AH:AR,11,FALSE)," ")</f>
        <v xml:space="preserve"> </v>
      </c>
      <c r="Z9" s="90" t="str">
        <f>IFERROR(VLOOKUP(A9,Climats!AS:BC,11,FALSE)," ")</f>
        <v xml:space="preserve"> </v>
      </c>
      <c r="AA9" s="90" t="str">
        <f>IFERROR(VLOOKUP(A9,Climats!BD:BN,11,FALSE)," ")</f>
        <v xml:space="preserve"> </v>
      </c>
      <c r="AB9" s="90" t="str">
        <f>IFERROR(VLOOKUP(A9,Climats!BO:BY,11,FALSE), " ")</f>
        <v xml:space="preserve"> </v>
      </c>
      <c r="AC9" s="90" t="str">
        <f>IFERROR(VLOOKUP(A9,Climats!BZ:CJ,11,FALSE), " ")</f>
        <v xml:space="preserve"> </v>
      </c>
      <c r="AD9" s="90" t="str">
        <f>IFERROR(VLOOKUP(A9,Climats!CK:CU,11,FALSE), " ")</f>
        <v xml:space="preserve"> </v>
      </c>
      <c r="AE9" s="90" t="str">
        <f>IFERROR(VLOOKUP(A9,Climats!CV:DF,11,FALSE), " ")</f>
        <v xml:space="preserve"> </v>
      </c>
      <c r="AF9" s="90" t="str">
        <f>IFERROR(VLOOKUP(A9,Climats!DG:DQ,11,FALSE), " ")</f>
        <v xml:space="preserve"> </v>
      </c>
      <c r="AG9" s="90" t="str">
        <f>IFERROR(VLOOKUP(A9,Climats!DR:EB,11,FALSE), " ")</f>
        <v xml:space="preserve"> </v>
      </c>
      <c r="AH9" s="91"/>
      <c r="AI9" s="91"/>
      <c r="AJ9" s="91">
        <v>45</v>
      </c>
      <c r="AK9" s="84"/>
    </row>
    <row r="10" spans="1:37" ht="14.25" x14ac:dyDescent="0.25">
      <c r="A10" s="92" t="s">
        <v>581</v>
      </c>
      <c r="B10" s="92" t="s">
        <v>60</v>
      </c>
      <c r="C10" s="102">
        <f t="shared" si="0"/>
        <v>78</v>
      </c>
      <c r="D10" s="103"/>
      <c r="E10" s="104">
        <v>0</v>
      </c>
      <c r="F10" s="104">
        <v>0</v>
      </c>
      <c r="G10" s="104">
        <f t="shared" si="1"/>
        <v>0</v>
      </c>
      <c r="H10" s="104" t="s">
        <v>1063</v>
      </c>
      <c r="I10" s="104" t="s">
        <v>1063</v>
      </c>
      <c r="J10" s="104" t="s">
        <v>1063</v>
      </c>
      <c r="K10" s="104">
        <v>4</v>
      </c>
      <c r="L10" s="104">
        <v>4</v>
      </c>
      <c r="M10" s="104">
        <v>3</v>
      </c>
      <c r="N10" s="104">
        <v>4</v>
      </c>
      <c r="O10" s="104">
        <v>3</v>
      </c>
      <c r="P10" s="104">
        <v>5</v>
      </c>
      <c r="Q10" s="104">
        <v>4</v>
      </c>
      <c r="R10" s="104">
        <v>4</v>
      </c>
      <c r="S10" s="104">
        <v>4</v>
      </c>
      <c r="T10" s="104"/>
      <c r="U10" s="104"/>
      <c r="V10" s="90">
        <f>IFERROR(VLOOKUP(A10,Climats!A:K,11,FALSE)," ")</f>
        <v>5</v>
      </c>
      <c r="W10" s="90">
        <f>IFERROR(VLOOKUP(A11,Climats!L:V,11,FALSE)," ")</f>
        <v>5</v>
      </c>
      <c r="X10" s="90">
        <f>IFERROR(VLOOKUP(A10,Climats!W:AG,11,FALSE)," ")</f>
        <v>5</v>
      </c>
      <c r="Y10" s="90">
        <f>IFERROR(VLOOKUP(A10,Climats!AH:AR,11,FALSE)," ")</f>
        <v>5</v>
      </c>
      <c r="Z10" s="90">
        <f>IFERROR(VLOOKUP(A10,Climats!AS:BC,11,FALSE)," ")</f>
        <v>5</v>
      </c>
      <c r="AA10" s="90" t="str">
        <f>IFERROR(VLOOKUP(A10,Climats!BD:BN,11,FALSE)," ")</f>
        <v xml:space="preserve"> </v>
      </c>
      <c r="AB10" s="90" t="str">
        <f>IFERROR(VLOOKUP(A10,Climats!BO:BY,11,FALSE), " ")</f>
        <v xml:space="preserve"> </v>
      </c>
      <c r="AC10" s="90" t="str">
        <f>IFERROR(VLOOKUP(A10,Climats!BZ:CJ,11,FALSE), " ")</f>
        <v xml:space="preserve"> </v>
      </c>
      <c r="AD10" s="90" t="str">
        <f>IFERROR(VLOOKUP(A10,Climats!CK:CU,11,FALSE), " ")</f>
        <v xml:space="preserve"> </v>
      </c>
      <c r="AE10" s="90">
        <f>IFERROR(VLOOKUP(A10,Climats!CV:DF,11,FALSE), " ")</f>
        <v>5</v>
      </c>
      <c r="AF10" s="90">
        <f>IFERROR(VLOOKUP(A10,Climats!DG:DQ,11,FALSE), " ")</f>
        <v>5</v>
      </c>
      <c r="AG10" s="90">
        <f>IFERROR(VLOOKUP(A10,Climats!DR:EB,11,FALSE), " ")</f>
        <v>5</v>
      </c>
      <c r="AH10" s="84"/>
      <c r="AI10" s="84"/>
      <c r="AJ10" s="91">
        <v>78</v>
      </c>
      <c r="AK10" s="84"/>
    </row>
    <row r="11" spans="1:37" ht="14.25" x14ac:dyDescent="0.25">
      <c r="A11" s="92" t="s">
        <v>235</v>
      </c>
      <c r="B11" s="92" t="s">
        <v>60</v>
      </c>
      <c r="C11" s="102">
        <f t="shared" si="0"/>
        <v>20</v>
      </c>
      <c r="D11" s="103"/>
      <c r="E11" s="104">
        <v>0</v>
      </c>
      <c r="F11" s="104">
        <v>3</v>
      </c>
      <c r="G11" s="104">
        <f t="shared" si="1"/>
        <v>1.5</v>
      </c>
      <c r="H11" s="104">
        <v>5</v>
      </c>
      <c r="I11" s="104">
        <v>5</v>
      </c>
      <c r="J11" s="104">
        <v>5</v>
      </c>
      <c r="K11" s="104">
        <v>4</v>
      </c>
      <c r="L11" s="104"/>
      <c r="M11" s="104">
        <v>1</v>
      </c>
      <c r="N11" s="104">
        <v>1</v>
      </c>
      <c r="O11" s="104">
        <v>1</v>
      </c>
      <c r="P11" s="104">
        <v>1</v>
      </c>
      <c r="Q11" s="104">
        <v>2</v>
      </c>
      <c r="R11" s="104" t="s">
        <v>1063</v>
      </c>
      <c r="S11" s="104">
        <v>4</v>
      </c>
      <c r="T11" s="104"/>
      <c r="U11" s="104"/>
      <c r="V11" s="90">
        <f>IFERROR(VLOOKUP(A11,Climats!A:K,11,FALSE)," ")</f>
        <v>5</v>
      </c>
      <c r="W11" s="90" t="str">
        <f>IFERROR(VLOOKUP(A12,Climats!L:V,11,FALSE)," ")</f>
        <v xml:space="preserve"> </v>
      </c>
      <c r="X11" s="90">
        <f>IFERROR(VLOOKUP(A11,Climats!W:AG,11,FALSE)," ")</f>
        <v>4</v>
      </c>
      <c r="Y11" s="90" t="str">
        <f>IFERROR(VLOOKUP(A11,Climats!AH:AR,11,FALSE)," ")</f>
        <v xml:space="preserve"> </v>
      </c>
      <c r="Z11" s="90" t="str">
        <f>IFERROR(VLOOKUP(A11,Climats!AS:BC,11,FALSE)," ")</f>
        <v xml:space="preserve"> </v>
      </c>
      <c r="AA11" s="90" t="str">
        <f>IFERROR(VLOOKUP(A11,Climats!BD:BN,11,FALSE)," ")</f>
        <v xml:space="preserve"> </v>
      </c>
      <c r="AB11" s="90" t="str">
        <f>IFERROR(VLOOKUP(A11,Climats!BO:BY,11,FALSE), " ")</f>
        <v xml:space="preserve"> </v>
      </c>
      <c r="AC11" s="90" t="str">
        <f>IFERROR(VLOOKUP(A11,Climats!BZ:CJ,11,FALSE), " ")</f>
        <v xml:space="preserve"> </v>
      </c>
      <c r="AD11" s="90" t="str">
        <f>IFERROR(VLOOKUP(A11,Climats!CK:CU,11,FALSE), " ")</f>
        <v xml:space="preserve"> </v>
      </c>
      <c r="AE11" s="90" t="str">
        <f>IFERROR(VLOOKUP(A11,Climats!CV:DF,11,FALSE), " ")</f>
        <v xml:space="preserve"> </v>
      </c>
      <c r="AF11" s="90" t="str">
        <f>IFERROR(VLOOKUP(A11,Climats!DG:DQ,11,FALSE), " ")</f>
        <v xml:space="preserve"> </v>
      </c>
      <c r="AG11" s="90" t="str">
        <f>IFERROR(VLOOKUP(A11,Climats!DR:EB,11,FALSE), " ")</f>
        <v xml:space="preserve"> </v>
      </c>
      <c r="AH11" s="84"/>
      <c r="AI11" s="84"/>
      <c r="AJ11" s="91">
        <v>20</v>
      </c>
      <c r="AK11" s="84"/>
    </row>
    <row r="12" spans="1:37" ht="14.25" x14ac:dyDescent="0.25">
      <c r="A12" s="92" t="s">
        <v>403</v>
      </c>
      <c r="B12" s="92" t="s">
        <v>60</v>
      </c>
      <c r="C12" s="102">
        <f t="shared" si="0"/>
        <v>46</v>
      </c>
      <c r="D12" s="105">
        <v>17</v>
      </c>
      <c r="E12" s="104">
        <v>5</v>
      </c>
      <c r="F12" s="104">
        <v>5</v>
      </c>
      <c r="G12" s="104">
        <f t="shared" si="1"/>
        <v>5</v>
      </c>
      <c r="H12" s="104" t="s">
        <v>1063</v>
      </c>
      <c r="I12" s="104" t="s">
        <v>1063</v>
      </c>
      <c r="J12" s="104" t="s">
        <v>1063</v>
      </c>
      <c r="K12" s="104" t="s">
        <v>1063</v>
      </c>
      <c r="L12" s="104" t="s">
        <v>1063</v>
      </c>
      <c r="M12" s="104" t="s">
        <v>1063</v>
      </c>
      <c r="N12" s="104" t="s">
        <v>1063</v>
      </c>
      <c r="O12" s="104" t="s">
        <v>1063</v>
      </c>
      <c r="P12" s="104" t="s">
        <v>1063</v>
      </c>
      <c r="Q12" s="104" t="s">
        <v>1063</v>
      </c>
      <c r="R12" s="104" t="s">
        <v>1063</v>
      </c>
      <c r="S12" s="104" t="s">
        <v>1063</v>
      </c>
      <c r="T12" s="106" t="s">
        <v>643</v>
      </c>
      <c r="U12" s="104" t="s">
        <v>644</v>
      </c>
      <c r="V12" s="93" t="str">
        <f>IFERROR(VLOOKUP(A12,Climats!A:K,11,FALSE)," ")</f>
        <v xml:space="preserve"> </v>
      </c>
      <c r="W12" s="93" t="str">
        <f>IFERROR(VLOOKUP(A13,Climats!L:V,11,FALSE)," ")</f>
        <v xml:space="preserve"> </v>
      </c>
      <c r="X12" s="93" t="str">
        <f>IFERROR(VLOOKUP(A12,Climats!W:AG,11,FALSE)," ")</f>
        <v xml:space="preserve"> </v>
      </c>
      <c r="Y12" s="93" t="str">
        <f>IFERROR(VLOOKUP(A12,Climats!AH:AR,11,FALSE)," ")</f>
        <v xml:space="preserve"> </v>
      </c>
      <c r="Z12" s="93" t="str">
        <f>IFERROR(VLOOKUP(A12,Climats!AS:BC,11,FALSE)," ")</f>
        <v xml:space="preserve"> </v>
      </c>
      <c r="AA12" s="93" t="str">
        <f>IFERROR(VLOOKUP(A12,Climats!BD:BN,11,FALSE)," ")</f>
        <v xml:space="preserve"> </v>
      </c>
      <c r="AB12" s="93" t="str">
        <f>IFERROR(VLOOKUP(A12,Climats!BO:BY,11,FALSE), " ")</f>
        <v xml:space="preserve"> </v>
      </c>
      <c r="AC12" s="93" t="str">
        <f>IFERROR(VLOOKUP(A12,Climats!BZ:CJ,11,FALSE), " ")</f>
        <v xml:space="preserve"> </v>
      </c>
      <c r="AD12" s="93" t="str">
        <f>IFERROR(VLOOKUP(A12,Climats!CK:CU,11,FALSE), " ")</f>
        <v xml:space="preserve"> </v>
      </c>
      <c r="AE12" s="93" t="str">
        <f>IFERROR(VLOOKUP(A12,Climats!CV:DF,11,FALSE), " ")</f>
        <v xml:space="preserve"> </v>
      </c>
      <c r="AF12" s="93" t="str">
        <f>IFERROR(VLOOKUP(A12,Climats!DG:DQ,11,FALSE), " ")</f>
        <v xml:space="preserve"> </v>
      </c>
      <c r="AG12" s="93" t="str">
        <f>IFERROR(VLOOKUP(A12,Climats!DR:EB,11,FALSE), " ")</f>
        <v xml:space="preserve"> </v>
      </c>
      <c r="AH12" s="91"/>
      <c r="AI12" s="91"/>
      <c r="AJ12" s="91">
        <v>46</v>
      </c>
      <c r="AK12" s="84"/>
    </row>
    <row r="13" spans="1:37" ht="14.25" x14ac:dyDescent="0.25">
      <c r="A13" s="92" t="s">
        <v>430</v>
      </c>
      <c r="B13" s="92" t="s">
        <v>60</v>
      </c>
      <c r="C13" s="102">
        <f t="shared" si="0"/>
        <v>50</v>
      </c>
      <c r="D13" s="103"/>
      <c r="E13" s="104">
        <v>0</v>
      </c>
      <c r="F13" s="104">
        <v>0</v>
      </c>
      <c r="G13" s="104">
        <f t="shared" si="1"/>
        <v>0</v>
      </c>
      <c r="H13" s="104">
        <v>1</v>
      </c>
      <c r="I13" s="104">
        <v>1</v>
      </c>
      <c r="J13" s="104">
        <v>2</v>
      </c>
      <c r="K13" s="104" t="s">
        <v>1063</v>
      </c>
      <c r="L13" s="104">
        <v>4</v>
      </c>
      <c r="M13" s="104">
        <v>4</v>
      </c>
      <c r="N13" s="104">
        <v>4</v>
      </c>
      <c r="O13" s="104">
        <v>4</v>
      </c>
      <c r="P13" s="104"/>
      <c r="Q13" s="104">
        <v>4</v>
      </c>
      <c r="R13" s="104">
        <v>4</v>
      </c>
      <c r="S13" s="104">
        <v>4</v>
      </c>
      <c r="T13" s="104"/>
      <c r="U13" s="104"/>
      <c r="V13" s="90" t="str">
        <f>IFERROR(VLOOKUP(A13,Climats!A:K,11,FALSE)," ")</f>
        <v xml:space="preserve"> </v>
      </c>
      <c r="W13" s="90">
        <f>IFERROR(VLOOKUP(A14,Climats!L:V,11,FALSE)," ")</f>
        <v>5</v>
      </c>
      <c r="X13" s="90" t="str">
        <f>IFERROR(VLOOKUP(A13,Climats!W:AG,11,FALSE)," ")</f>
        <v xml:space="preserve"> </v>
      </c>
      <c r="Y13" s="90" t="str">
        <f>IFERROR(VLOOKUP(A13,Climats!AH:AR,11,FALSE)," ")</f>
        <v xml:space="preserve"> </v>
      </c>
      <c r="Z13" s="90" t="str">
        <f>IFERROR(VLOOKUP(A13,Climats!AS:BC,11,FALSE)," ")</f>
        <v xml:space="preserve"> </v>
      </c>
      <c r="AA13" s="90" t="str">
        <f>IFERROR(VLOOKUP(A13,Climats!BD:BN,11,FALSE)," ")</f>
        <v xml:space="preserve"> </v>
      </c>
      <c r="AB13" s="90" t="str">
        <f>IFERROR(VLOOKUP(A13,Climats!BO:BY,11,FALSE), " ")</f>
        <v xml:space="preserve"> </v>
      </c>
      <c r="AC13" s="90" t="str">
        <f>IFERROR(VLOOKUP(A13,Climats!BZ:CJ,11,FALSE), " ")</f>
        <v xml:space="preserve"> </v>
      </c>
      <c r="AD13" s="90">
        <f>IFERROR(VLOOKUP(A13,Climats!CK:CU,11,FALSE), " ")</f>
        <v>5</v>
      </c>
      <c r="AE13" s="90">
        <f>IFERROR(VLOOKUP(A13,Climats!CV:DF,11,FALSE), " ")</f>
        <v>5</v>
      </c>
      <c r="AF13" s="90">
        <f>IFERROR(VLOOKUP(A13,Climats!DG:DQ,11,FALSE), " ")</f>
        <v>5</v>
      </c>
      <c r="AG13" s="90" t="str">
        <f>IFERROR(VLOOKUP(A13,Climats!DR:EB,11,FALSE), " ")</f>
        <v xml:space="preserve"> </v>
      </c>
      <c r="AH13" s="91"/>
      <c r="AI13" s="84"/>
      <c r="AJ13" s="91">
        <v>50</v>
      </c>
      <c r="AK13" s="84"/>
    </row>
    <row r="14" spans="1:37" ht="14.25" x14ac:dyDescent="0.25">
      <c r="A14" s="92" t="s">
        <v>23</v>
      </c>
      <c r="B14" s="92" t="s">
        <v>60</v>
      </c>
      <c r="C14" s="102">
        <f t="shared" si="0"/>
        <v>36.5</v>
      </c>
      <c r="D14" s="103"/>
      <c r="E14" s="104">
        <v>0</v>
      </c>
      <c r="F14" s="104">
        <v>3</v>
      </c>
      <c r="G14" s="104">
        <f t="shared" si="1"/>
        <v>1.5</v>
      </c>
      <c r="H14" s="104">
        <v>4</v>
      </c>
      <c r="I14" s="104">
        <v>4</v>
      </c>
      <c r="J14" s="104">
        <v>4</v>
      </c>
      <c r="K14" s="104">
        <v>1</v>
      </c>
      <c r="L14" s="104">
        <v>1</v>
      </c>
      <c r="M14" s="104">
        <v>1</v>
      </c>
      <c r="N14" s="104" t="s">
        <v>1063</v>
      </c>
      <c r="O14" s="104">
        <v>2</v>
      </c>
      <c r="P14" s="104">
        <v>5</v>
      </c>
      <c r="Q14" s="104">
        <v>5</v>
      </c>
      <c r="R14" s="104" t="s">
        <v>1063</v>
      </c>
      <c r="S14" s="104">
        <v>4</v>
      </c>
      <c r="T14" s="104"/>
      <c r="U14" s="104"/>
      <c r="V14" s="90">
        <f>IFERROR(VLOOKUP(A14,Climats!A:K,11,FALSE)," ")</f>
        <v>5</v>
      </c>
      <c r="W14" s="90" t="str">
        <f>IFERROR(VLOOKUP(A15,Climats!L:V,11,FALSE)," ")</f>
        <v xml:space="preserve"> </v>
      </c>
      <c r="X14" s="90" t="str">
        <f>IFERROR(VLOOKUP(A14,Climats!W:AG,11,FALSE)," ")</f>
        <v xml:space="preserve"> </v>
      </c>
      <c r="Y14" s="90" t="str">
        <f>IFERROR(VLOOKUP(A14,Climats!AH:AR,11,FALSE)," ")</f>
        <v xml:space="preserve"> </v>
      </c>
      <c r="Z14" s="90" t="str">
        <f>IFERROR(VLOOKUP(A14,Climats!AS:BC,11,FALSE)," ")</f>
        <v xml:space="preserve"> </v>
      </c>
      <c r="AA14" s="90" t="str">
        <f>IFERROR(VLOOKUP(A14,Climats!BD:BN,11,FALSE)," ")</f>
        <v xml:space="preserve"> </v>
      </c>
      <c r="AB14" s="90" t="str">
        <f>IFERROR(VLOOKUP(A14,Climats!BO:BY,11,FALSE), " ")</f>
        <v xml:space="preserve"> </v>
      </c>
      <c r="AC14" s="90" t="str">
        <f>IFERROR(VLOOKUP(A14,Climats!BZ:CJ,11,FALSE), " ")</f>
        <v xml:space="preserve"> </v>
      </c>
      <c r="AD14" s="90" t="str">
        <f>IFERROR(VLOOKUP(A14,Climats!CK:CU,11,FALSE), " ")</f>
        <v xml:space="preserve"> </v>
      </c>
      <c r="AE14" s="90">
        <f>IFERROR(VLOOKUP(A14,Climats!CV:DF,11,FALSE), " ")</f>
        <v>5</v>
      </c>
      <c r="AF14" s="90" t="str">
        <f>IFERROR(VLOOKUP(A14,Climats!DG:DQ,11,FALSE), " ")</f>
        <v xml:space="preserve"> </v>
      </c>
      <c r="AG14" s="90" t="str">
        <f>IFERROR(VLOOKUP(A14,Climats!DR:EB,11,FALSE), " ")</f>
        <v xml:space="preserve"> </v>
      </c>
      <c r="AH14" s="91">
        <v>40</v>
      </c>
      <c r="AI14" s="91">
        <v>40</v>
      </c>
      <c r="AJ14" s="91">
        <v>26</v>
      </c>
      <c r="AK14" s="91">
        <v>40</v>
      </c>
    </row>
    <row r="15" spans="1:37" ht="14.25" x14ac:dyDescent="0.25">
      <c r="A15" s="92" t="s">
        <v>335</v>
      </c>
      <c r="B15" s="92" t="s">
        <v>60</v>
      </c>
      <c r="C15" s="102">
        <f t="shared" si="0"/>
        <v>33</v>
      </c>
      <c r="D15" s="103"/>
      <c r="E15" s="104">
        <v>0</v>
      </c>
      <c r="F15" s="104">
        <v>0</v>
      </c>
      <c r="G15" s="104">
        <f t="shared" si="1"/>
        <v>0</v>
      </c>
      <c r="H15" s="104" t="s">
        <v>1063</v>
      </c>
      <c r="I15" s="104" t="s">
        <v>1063</v>
      </c>
      <c r="J15" s="104" t="s">
        <v>1063</v>
      </c>
      <c r="K15" s="104" t="s">
        <v>1063</v>
      </c>
      <c r="L15" s="104" t="s">
        <v>1063</v>
      </c>
      <c r="M15" s="104" t="s">
        <v>1063</v>
      </c>
      <c r="N15" s="104" t="s">
        <v>1063</v>
      </c>
      <c r="O15" s="104" t="s">
        <v>1063</v>
      </c>
      <c r="P15" s="104" t="s">
        <v>1063</v>
      </c>
      <c r="Q15" s="104" t="s">
        <v>1063</v>
      </c>
      <c r="R15" s="104" t="s">
        <v>1063</v>
      </c>
      <c r="S15" s="104" t="s">
        <v>1063</v>
      </c>
      <c r="T15" s="104"/>
      <c r="U15" s="104"/>
      <c r="V15" s="90" t="str">
        <f>IFERROR(VLOOKUP(A15,Climats!A:K,11,FALSE)," ")</f>
        <v xml:space="preserve"> </v>
      </c>
      <c r="W15" s="90" t="str">
        <f>IFERROR(VLOOKUP(A16,Climats!L:V,11,FALSE)," ")</f>
        <v xml:space="preserve"> </v>
      </c>
      <c r="X15" s="90" t="str">
        <f>IFERROR(VLOOKUP(A15,Climats!W:AG,11,FALSE)," ")</f>
        <v xml:space="preserve"> </v>
      </c>
      <c r="Y15" s="90">
        <f>IFERROR(VLOOKUP(A15,Climats!AH:AR,11,FALSE)," ")</f>
        <v>5</v>
      </c>
      <c r="Z15" s="90">
        <f>IFERROR(VLOOKUP(A15,Climats!AS:BC,11,FALSE)," ")</f>
        <v>5</v>
      </c>
      <c r="AA15" s="90">
        <f>IFERROR(VLOOKUP(A15,Climats!BD:BN,11,FALSE)," ")</f>
        <v>5</v>
      </c>
      <c r="AB15" s="90">
        <f>IFERROR(VLOOKUP(A15,Climats!BO:BY,11,FALSE), " ")</f>
        <v>5</v>
      </c>
      <c r="AC15" s="90">
        <f>IFERROR(VLOOKUP(A15,Climats!BZ:CJ,11,FALSE), " ")</f>
        <v>5</v>
      </c>
      <c r="AD15" s="90">
        <f>IFERROR(VLOOKUP(A15,Climats!CK:CU,11,FALSE), " ")</f>
        <v>5</v>
      </c>
      <c r="AE15" s="90">
        <f>IFERROR(VLOOKUP(A15,Climats!CV:DF,11,FALSE), " ")</f>
        <v>5</v>
      </c>
      <c r="AF15" s="90">
        <f>IFERROR(VLOOKUP(A15,Climats!DG:DQ,11,FALSE), " ")</f>
        <v>5</v>
      </c>
      <c r="AG15" s="90" t="str">
        <f>IFERROR(VLOOKUP(A15,Climats!DR:EB,11,FALSE), " ")</f>
        <v xml:space="preserve"> </v>
      </c>
      <c r="AH15" s="84"/>
      <c r="AI15" s="84"/>
      <c r="AJ15" s="91">
        <v>33</v>
      </c>
      <c r="AK15" s="84"/>
    </row>
    <row r="16" spans="1:37" ht="14.25" x14ac:dyDescent="0.25">
      <c r="A16" s="92" t="s">
        <v>32</v>
      </c>
      <c r="B16" s="92" t="s">
        <v>60</v>
      </c>
      <c r="C16" s="102">
        <f t="shared" si="0"/>
        <v>19</v>
      </c>
      <c r="D16" s="105">
        <v>35</v>
      </c>
      <c r="E16" s="104">
        <v>5</v>
      </c>
      <c r="F16" s="104">
        <v>5</v>
      </c>
      <c r="G16" s="104">
        <f t="shared" si="1"/>
        <v>5</v>
      </c>
      <c r="H16" s="104">
        <v>1</v>
      </c>
      <c r="I16" s="104">
        <v>1</v>
      </c>
      <c r="J16" s="104">
        <v>2</v>
      </c>
      <c r="K16" s="104" t="s">
        <v>1063</v>
      </c>
      <c r="L16" s="104">
        <v>5</v>
      </c>
      <c r="M16" s="104">
        <v>4</v>
      </c>
      <c r="N16" s="104">
        <v>4</v>
      </c>
      <c r="O16" s="104">
        <v>4</v>
      </c>
      <c r="P16" s="104">
        <v>5</v>
      </c>
      <c r="Q16" s="104">
        <v>5</v>
      </c>
      <c r="R16" s="104">
        <v>4</v>
      </c>
      <c r="S16" s="104">
        <v>2</v>
      </c>
      <c r="T16" s="106" t="s">
        <v>633</v>
      </c>
      <c r="U16" s="106"/>
      <c r="V16" s="93" t="str">
        <f>IFERROR(VLOOKUP(A16,Climats!A:K,11,FALSE)," ")</f>
        <v xml:space="preserve"> </v>
      </c>
      <c r="W16" s="93" t="str">
        <f>IFERROR(VLOOKUP(A17,Climats!L:V,11,FALSE)," ")</f>
        <v xml:space="preserve"> </v>
      </c>
      <c r="X16" s="93" t="str">
        <f>IFERROR(VLOOKUP(A16,Climats!W:AG,11,FALSE)," ")</f>
        <v xml:space="preserve"> </v>
      </c>
      <c r="Y16" s="93">
        <f>IFERROR(VLOOKUP(A16,Climats!AH:AR,11,FALSE)," ")</f>
        <v>5</v>
      </c>
      <c r="Z16" s="93">
        <f>IFERROR(VLOOKUP(A16,Climats!AS:BC,11,FALSE)," ")</f>
        <v>5</v>
      </c>
      <c r="AA16" s="93" t="str">
        <f>IFERROR(VLOOKUP(A16,Climats!BD:BN,11,FALSE)," ")</f>
        <v xml:space="preserve"> </v>
      </c>
      <c r="AB16" s="93" t="str">
        <f>IFERROR(VLOOKUP(A16,Climats!BO:BY,11,FALSE), " ")</f>
        <v xml:space="preserve"> </v>
      </c>
      <c r="AC16" s="93" t="str">
        <f>IFERROR(VLOOKUP(A16,Climats!BZ:CJ,11,FALSE), " ")</f>
        <v xml:space="preserve"> </v>
      </c>
      <c r="AD16" s="93" t="str">
        <f>IFERROR(VLOOKUP(A16,Climats!CK:CU,11,FALSE), " ")</f>
        <v xml:space="preserve"> </v>
      </c>
      <c r="AE16" s="93">
        <f>IFERROR(VLOOKUP(A16,Climats!CV:DF,11,FALSE), " ")</f>
        <v>5</v>
      </c>
      <c r="AF16" s="93" t="str">
        <f>IFERROR(VLOOKUP(A16,Climats!DG:DQ,11,FALSE), " ")</f>
        <v xml:space="preserve"> </v>
      </c>
      <c r="AG16" s="93" t="str">
        <f>IFERROR(VLOOKUP(A16,Climats!DR:EB,11,FALSE), " ")</f>
        <v xml:space="preserve"> </v>
      </c>
      <c r="AH16" s="91">
        <v>24</v>
      </c>
      <c r="AI16" s="91">
        <v>15</v>
      </c>
      <c r="AJ16" s="91">
        <v>22</v>
      </c>
      <c r="AK16" s="91">
        <v>15</v>
      </c>
    </row>
    <row r="17" spans="1:37" ht="14.25" x14ac:dyDescent="0.25">
      <c r="A17" s="92" t="s">
        <v>25</v>
      </c>
      <c r="B17" s="92" t="s">
        <v>60</v>
      </c>
      <c r="C17" s="102">
        <f t="shared" si="0"/>
        <v>30</v>
      </c>
      <c r="D17" s="103"/>
      <c r="E17" s="104">
        <v>4</v>
      </c>
      <c r="F17" s="104">
        <v>4</v>
      </c>
      <c r="G17" s="104">
        <f t="shared" si="1"/>
        <v>4</v>
      </c>
      <c r="H17" s="104" t="s">
        <v>1063</v>
      </c>
      <c r="I17" s="104" t="s">
        <v>1063</v>
      </c>
      <c r="J17" s="104" t="s">
        <v>1063</v>
      </c>
      <c r="K17" s="104" t="s">
        <v>1063</v>
      </c>
      <c r="L17" s="104" t="s">
        <v>1063</v>
      </c>
      <c r="M17" s="104" t="s">
        <v>1063</v>
      </c>
      <c r="N17" s="104" t="s">
        <v>1063</v>
      </c>
      <c r="O17" s="104" t="s">
        <v>1063</v>
      </c>
      <c r="P17" s="104" t="s">
        <v>1063</v>
      </c>
      <c r="Q17" s="104" t="s">
        <v>1063</v>
      </c>
      <c r="R17" s="104" t="s">
        <v>1063</v>
      </c>
      <c r="S17" s="104" t="s">
        <v>1063</v>
      </c>
      <c r="T17" s="104"/>
      <c r="U17" s="104"/>
      <c r="V17" s="90" t="str">
        <f>IFERROR(VLOOKUP(A17,Climats!A:K,11,FALSE)," ")</f>
        <v xml:space="preserve"> </v>
      </c>
      <c r="W17" s="90" t="str">
        <f>IFERROR(VLOOKUP(A18,Climats!L:V,11,FALSE)," ")</f>
        <v xml:space="preserve"> </v>
      </c>
      <c r="X17" s="90" t="str">
        <f>IFERROR(VLOOKUP(A17,Climats!W:AG,11,FALSE)," ")</f>
        <v xml:space="preserve"> </v>
      </c>
      <c r="Y17" s="90" t="str">
        <f>IFERROR(VLOOKUP(A17,Climats!AH:AR,11,FALSE)," ")</f>
        <v xml:space="preserve"> </v>
      </c>
      <c r="Z17" s="90" t="str">
        <f>IFERROR(VLOOKUP(A17,Climats!AS:BC,11,FALSE)," ")</f>
        <v xml:space="preserve"> </v>
      </c>
      <c r="AA17" s="90" t="str">
        <f>IFERROR(VLOOKUP(A17,Climats!BD:BN,11,FALSE)," ")</f>
        <v xml:space="preserve"> </v>
      </c>
      <c r="AB17" s="90" t="str">
        <f>IFERROR(VLOOKUP(A17,Climats!BO:BY,11,FALSE), " ")</f>
        <v xml:space="preserve"> </v>
      </c>
      <c r="AC17" s="90" t="str">
        <f>IFERROR(VLOOKUP(A17,Climats!BZ:CJ,11,FALSE), " ")</f>
        <v xml:space="preserve"> </v>
      </c>
      <c r="AD17" s="90" t="str">
        <f>IFERROR(VLOOKUP(A17,Climats!CK:CU,11,FALSE), " ")</f>
        <v xml:space="preserve"> </v>
      </c>
      <c r="AE17" s="90" t="str">
        <f>IFERROR(VLOOKUP(A17,Climats!CV:DF,11,FALSE), " ")</f>
        <v xml:space="preserve"> </v>
      </c>
      <c r="AF17" s="90" t="str">
        <f>IFERROR(VLOOKUP(A17,Climats!DG:DQ,11,FALSE), " ")</f>
        <v xml:space="preserve"> </v>
      </c>
      <c r="AG17" s="90" t="str">
        <f>IFERROR(VLOOKUP(A17,Climats!DR:EB,11,FALSE), " ")</f>
        <v xml:space="preserve"> </v>
      </c>
      <c r="AH17" s="91">
        <v>30</v>
      </c>
      <c r="AI17" s="91">
        <v>30</v>
      </c>
      <c r="AJ17" s="91"/>
      <c r="AK17" s="84"/>
    </row>
    <row r="18" spans="1:37" ht="14.25" x14ac:dyDescent="0.25">
      <c r="A18" s="92" t="s">
        <v>27</v>
      </c>
      <c r="B18" s="92" t="s">
        <v>60</v>
      </c>
      <c r="C18" s="102">
        <f t="shared" si="0"/>
        <v>24</v>
      </c>
      <c r="D18" s="103"/>
      <c r="E18" s="104">
        <v>0</v>
      </c>
      <c r="F18" s="104">
        <v>3</v>
      </c>
      <c r="G18" s="104">
        <f t="shared" si="1"/>
        <v>1.5</v>
      </c>
      <c r="H18" s="104">
        <v>4</v>
      </c>
      <c r="I18" s="104">
        <v>4</v>
      </c>
      <c r="J18" s="104">
        <v>2</v>
      </c>
      <c r="K18" s="104">
        <v>2</v>
      </c>
      <c r="L18" s="104">
        <v>2</v>
      </c>
      <c r="M18" s="104">
        <v>2</v>
      </c>
      <c r="N18" s="104">
        <v>2</v>
      </c>
      <c r="O18" s="104">
        <v>2</v>
      </c>
      <c r="P18" s="104">
        <v>2</v>
      </c>
      <c r="Q18" s="104" t="s">
        <v>1063</v>
      </c>
      <c r="R18" s="104" t="s">
        <v>1063</v>
      </c>
      <c r="S18" s="104">
        <v>4</v>
      </c>
      <c r="T18" s="104"/>
      <c r="U18" s="104"/>
      <c r="V18" s="90">
        <f>IFERROR(VLOOKUP(A18,Climats!A:K,11,FALSE)," ")</f>
        <v>5</v>
      </c>
      <c r="W18" s="90" t="str">
        <f>IFERROR(VLOOKUP(A19,Climats!L:V,11,FALSE)," ")</f>
        <v xml:space="preserve"> </v>
      </c>
      <c r="X18" s="90" t="str">
        <f>IFERROR(VLOOKUP(A18,Climats!W:AG,11,FALSE)," ")</f>
        <v xml:space="preserve"> </v>
      </c>
      <c r="Y18" s="90" t="str">
        <f>IFERROR(VLOOKUP(A18,Climats!AH:AR,11,FALSE)," ")</f>
        <v xml:space="preserve"> </v>
      </c>
      <c r="Z18" s="90" t="str">
        <f>IFERROR(VLOOKUP(A18,Climats!AS:BC,11,FALSE)," ")</f>
        <v xml:space="preserve"> </v>
      </c>
      <c r="AA18" s="90" t="str">
        <f>IFERROR(VLOOKUP(A18,Climats!BD:BN,11,FALSE)," ")</f>
        <v xml:space="preserve"> </v>
      </c>
      <c r="AB18" s="90" t="str">
        <f>IFERROR(VLOOKUP(A18,Climats!BO:BY,11,FALSE), " ")</f>
        <v xml:space="preserve"> </v>
      </c>
      <c r="AC18" s="90" t="str">
        <f>IFERROR(VLOOKUP(A18,Climats!BZ:CJ,11,FALSE), " ")</f>
        <v xml:space="preserve"> </v>
      </c>
      <c r="AD18" s="90" t="str">
        <f>IFERROR(VLOOKUP(A18,Climats!CK:CU,11,FALSE), " ")</f>
        <v xml:space="preserve"> </v>
      </c>
      <c r="AE18" s="90" t="str">
        <f>IFERROR(VLOOKUP(A18,Climats!CV:DF,11,FALSE), " ")</f>
        <v xml:space="preserve"> </v>
      </c>
      <c r="AF18" s="90">
        <f>IFERROR(VLOOKUP(A18,Climats!DG:DQ,11,FALSE), " ")</f>
        <v>4</v>
      </c>
      <c r="AG18" s="90">
        <f>IFERROR(VLOOKUP(A18,Climats!DR:EB,11,FALSE), " ")</f>
        <v>5</v>
      </c>
      <c r="AH18" s="91">
        <v>22</v>
      </c>
      <c r="AI18" s="91">
        <v>22</v>
      </c>
      <c r="AJ18" s="91">
        <v>30</v>
      </c>
      <c r="AK18" s="91">
        <v>22</v>
      </c>
    </row>
    <row r="19" spans="1:37" ht="14.25" x14ac:dyDescent="0.25">
      <c r="A19" s="92" t="s">
        <v>26</v>
      </c>
      <c r="B19" s="92" t="s">
        <v>60</v>
      </c>
      <c r="C19" s="102">
        <f t="shared" si="0"/>
        <v>25</v>
      </c>
      <c r="D19" s="103"/>
      <c r="E19" s="104">
        <v>0</v>
      </c>
      <c r="F19" s="104">
        <v>0</v>
      </c>
      <c r="G19" s="104">
        <f t="shared" si="1"/>
        <v>0</v>
      </c>
      <c r="H19" s="104">
        <v>2</v>
      </c>
      <c r="I19" s="104">
        <v>2</v>
      </c>
      <c r="J19" s="104" t="s">
        <v>1063</v>
      </c>
      <c r="K19" s="104" t="s">
        <v>1063</v>
      </c>
      <c r="L19" s="104">
        <v>5</v>
      </c>
      <c r="M19" s="104">
        <v>4</v>
      </c>
      <c r="N19" s="104" t="s">
        <v>1063</v>
      </c>
      <c r="O19" s="104" t="s">
        <v>1063</v>
      </c>
      <c r="P19" s="104" t="s">
        <v>1063</v>
      </c>
      <c r="Q19" s="104">
        <v>5</v>
      </c>
      <c r="R19" s="104" t="s">
        <v>1063</v>
      </c>
      <c r="S19" s="104">
        <v>1</v>
      </c>
      <c r="T19" s="104"/>
      <c r="U19" s="104"/>
      <c r="V19" s="90" t="str">
        <f>IFERROR(VLOOKUP(A19,Climats!A:K,11,FALSE)," ")</f>
        <v xml:space="preserve"> </v>
      </c>
      <c r="W19" s="90">
        <f>IFERROR(VLOOKUP(A20,Climats!L:V,11,FALSE)," ")</f>
        <v>5</v>
      </c>
      <c r="X19" s="90" t="str">
        <f>IFERROR(VLOOKUP(A19,Climats!W:AG,11,FALSE)," ")</f>
        <v xml:space="preserve"> </v>
      </c>
      <c r="Y19" s="90">
        <f>IFERROR(VLOOKUP(A19,Climats!AH:AR,11,FALSE)," ")</f>
        <v>4</v>
      </c>
      <c r="Z19" s="90">
        <f>IFERROR(VLOOKUP(A19,Climats!AS:BC,11,FALSE)," ")</f>
        <v>5</v>
      </c>
      <c r="AA19" s="90">
        <f>IFERROR(VLOOKUP(A19,Climats!BD:BN,11,FALSE)," ")</f>
        <v>5</v>
      </c>
      <c r="AB19" s="90">
        <f>IFERROR(VLOOKUP(A19,Climats!BO:BY,11,FALSE), " ")</f>
        <v>5</v>
      </c>
      <c r="AC19" s="90">
        <f>IFERROR(VLOOKUP(A19,Climats!BZ:CJ,11,FALSE), " ")</f>
        <v>5</v>
      </c>
      <c r="AD19" s="90">
        <f>IFERROR(VLOOKUP(A19,Climats!CK:CU,11,FALSE), " ")</f>
        <v>5</v>
      </c>
      <c r="AE19" s="90">
        <f>IFERROR(VLOOKUP(A19,Climats!CV:DF,11,FALSE), " ")</f>
        <v>5</v>
      </c>
      <c r="AF19" s="90" t="str">
        <f>IFERROR(VLOOKUP(A19,Climats!DG:DQ,11,FALSE), " ")</f>
        <v xml:space="preserve"> </v>
      </c>
      <c r="AG19" s="90" t="str">
        <f>IFERROR(VLOOKUP(A19,Climats!DR:EB,11,FALSE), " ")</f>
        <v xml:space="preserve"> </v>
      </c>
      <c r="AH19" s="91">
        <v>20</v>
      </c>
      <c r="AI19" s="91">
        <v>23</v>
      </c>
      <c r="AJ19" s="91">
        <v>34</v>
      </c>
      <c r="AK19" s="91">
        <v>23</v>
      </c>
    </row>
    <row r="20" spans="1:37" ht="14.25" x14ac:dyDescent="0.25">
      <c r="A20" s="92" t="s">
        <v>24</v>
      </c>
      <c r="B20" s="92" t="s">
        <v>60</v>
      </c>
      <c r="C20" s="102">
        <f t="shared" si="0"/>
        <v>23.5</v>
      </c>
      <c r="D20" s="103"/>
      <c r="E20" s="104">
        <v>3</v>
      </c>
      <c r="F20" s="104">
        <v>3</v>
      </c>
      <c r="G20" s="104">
        <f t="shared" si="1"/>
        <v>3</v>
      </c>
      <c r="H20" s="104" t="s">
        <v>1063</v>
      </c>
      <c r="I20" s="104" t="s">
        <v>1063</v>
      </c>
      <c r="J20" s="104" t="s">
        <v>1063</v>
      </c>
      <c r="K20" s="104" t="s">
        <v>1063</v>
      </c>
      <c r="L20" s="104" t="s">
        <v>1063</v>
      </c>
      <c r="M20" s="104">
        <v>2</v>
      </c>
      <c r="N20" s="104">
        <v>2</v>
      </c>
      <c r="O20" s="104">
        <v>2</v>
      </c>
      <c r="P20" s="104">
        <v>2</v>
      </c>
      <c r="Q20" s="104" t="s">
        <v>1063</v>
      </c>
      <c r="R20" s="104" t="s">
        <v>1063</v>
      </c>
      <c r="S20" s="104" t="s">
        <v>1063</v>
      </c>
      <c r="T20" s="104"/>
      <c r="U20" s="104"/>
      <c r="V20" s="90">
        <f>IFERROR(VLOOKUP(A20,Climats!A:K,11,FALSE)," ")</f>
        <v>5</v>
      </c>
      <c r="W20" s="90" t="str">
        <f>IFERROR(VLOOKUP(A21,Climats!L:V,11,FALSE)," ")</f>
        <v xml:space="preserve"> </v>
      </c>
      <c r="X20" s="90">
        <f>IFERROR(VLOOKUP(A20,Climats!W:AG,11,FALSE)," ")</f>
        <v>5</v>
      </c>
      <c r="Y20" s="90">
        <f>IFERROR(VLOOKUP(A20,Climats!AH:AR,11,FALSE)," ")</f>
        <v>5</v>
      </c>
      <c r="Z20" s="90" t="str">
        <f>IFERROR(VLOOKUP(A20,Climats!AS:BC,11,FALSE)," ")</f>
        <v xml:space="preserve"> </v>
      </c>
      <c r="AA20" s="90">
        <f>IFERROR(VLOOKUP(A20,Climats!BD:BN,11,FALSE)," ")</f>
        <v>5</v>
      </c>
      <c r="AB20" s="90" t="str">
        <f>IFERROR(VLOOKUP(A20,Climats!BO:BY,11,FALSE), " ")</f>
        <v xml:space="preserve"> </v>
      </c>
      <c r="AC20" s="90" t="str">
        <f>IFERROR(VLOOKUP(A20,Climats!BZ:CJ,11,FALSE), " ")</f>
        <v xml:space="preserve"> </v>
      </c>
      <c r="AD20" s="90" t="str">
        <f>IFERROR(VLOOKUP(A20,Climats!CK:CU,11,FALSE), " ")</f>
        <v xml:space="preserve"> </v>
      </c>
      <c r="AE20" s="90">
        <f>IFERROR(VLOOKUP(A20,Climats!CV:DF,11,FALSE), " ")</f>
        <v>5</v>
      </c>
      <c r="AF20" s="90">
        <f>IFERROR(VLOOKUP(A20,Climats!DG:DQ,11,FALSE), " ")</f>
        <v>5</v>
      </c>
      <c r="AG20" s="90">
        <f>IFERROR(VLOOKUP(A20,Climats!DR:EB,11,FALSE), " ")</f>
        <v>5</v>
      </c>
      <c r="AH20" s="91">
        <v>26</v>
      </c>
      <c r="AI20" s="91">
        <v>16</v>
      </c>
      <c r="AJ20" s="91">
        <v>26</v>
      </c>
      <c r="AK20" s="91">
        <v>26</v>
      </c>
    </row>
    <row r="21" spans="1:37" ht="14.25" x14ac:dyDescent="0.25">
      <c r="A21" s="92" t="s">
        <v>62</v>
      </c>
      <c r="B21" s="92" t="s">
        <v>60</v>
      </c>
      <c r="C21" s="102">
        <f t="shared" si="0"/>
        <v>50</v>
      </c>
      <c r="D21" s="103"/>
      <c r="E21" s="104">
        <v>0</v>
      </c>
      <c r="F21" s="104">
        <v>0</v>
      </c>
      <c r="G21" s="104">
        <f t="shared" si="1"/>
        <v>0</v>
      </c>
      <c r="H21" s="104">
        <v>1</v>
      </c>
      <c r="I21" s="104">
        <v>1</v>
      </c>
      <c r="J21" s="104" t="s">
        <v>1063</v>
      </c>
      <c r="K21" s="104" t="s">
        <v>1063</v>
      </c>
      <c r="L21" s="104" t="s">
        <v>1063</v>
      </c>
      <c r="M21" s="104" t="s">
        <v>1063</v>
      </c>
      <c r="N21" s="104" t="s">
        <v>1063</v>
      </c>
      <c r="O21" s="104" t="s">
        <v>1063</v>
      </c>
      <c r="P21" s="104" t="s">
        <v>1063</v>
      </c>
      <c r="Q21" s="104" t="s">
        <v>1063</v>
      </c>
      <c r="R21" s="104" t="s">
        <v>1063</v>
      </c>
      <c r="S21" s="104" t="s">
        <v>1063</v>
      </c>
      <c r="T21" s="104"/>
      <c r="U21" s="104"/>
      <c r="V21" s="90" t="str">
        <f>IFERROR(VLOOKUP(A21,Climats!A:K,11,FALSE)," ")</f>
        <v xml:space="preserve"> </v>
      </c>
      <c r="W21" s="90" t="str">
        <f>IFERROR(VLOOKUP(A22,Climats!L:V,11,FALSE)," ")</f>
        <v xml:space="preserve"> </v>
      </c>
      <c r="X21" s="90" t="str">
        <f>IFERROR(VLOOKUP(A21,Climats!W:AG,11,FALSE)," ")</f>
        <v xml:space="preserve"> </v>
      </c>
      <c r="Y21" s="90" t="str">
        <f>IFERROR(VLOOKUP(A21,Climats!AH:AR,11,FALSE)," ")</f>
        <v xml:space="preserve"> </v>
      </c>
      <c r="Z21" s="90" t="str">
        <f>IFERROR(VLOOKUP(A21,Climats!AS:BC,11,FALSE)," ")</f>
        <v xml:space="preserve"> </v>
      </c>
      <c r="AA21" s="90" t="str">
        <f>IFERROR(VLOOKUP(A21,Climats!BD:BN,11,FALSE)," ")</f>
        <v xml:space="preserve"> </v>
      </c>
      <c r="AB21" s="90" t="str">
        <f>IFERROR(VLOOKUP(A21,Climats!BO:BY,11,FALSE), " ")</f>
        <v xml:space="preserve"> </v>
      </c>
      <c r="AC21" s="90" t="str">
        <f>IFERROR(VLOOKUP(A21,Climats!BZ:CJ,11,FALSE), " ")</f>
        <v xml:space="preserve"> </v>
      </c>
      <c r="AD21" s="90" t="str">
        <f>IFERROR(VLOOKUP(A21,Climats!CK:CU,11,FALSE), " ")</f>
        <v xml:space="preserve"> </v>
      </c>
      <c r="AE21" s="90" t="str">
        <f>IFERROR(VLOOKUP(A21,Climats!CV:DF,11,FALSE), " ")</f>
        <v xml:space="preserve"> </v>
      </c>
      <c r="AF21" s="90" t="str">
        <f>IFERROR(VLOOKUP(A21,Climats!DG:DQ,11,FALSE), " ")</f>
        <v xml:space="preserve"> </v>
      </c>
      <c r="AG21" s="90" t="str">
        <f>IFERROR(VLOOKUP(A21,Climats!DR:EB,11,FALSE), " ")</f>
        <v xml:space="preserve"> </v>
      </c>
      <c r="AH21" s="91">
        <v>50</v>
      </c>
      <c r="AI21" s="91">
        <v>50</v>
      </c>
      <c r="AJ21" s="91"/>
      <c r="AK21" s="84"/>
    </row>
    <row r="22" spans="1:37" ht="14.25" x14ac:dyDescent="0.25">
      <c r="A22" s="92" t="s">
        <v>628</v>
      </c>
      <c r="B22" s="92" t="s">
        <v>60</v>
      </c>
      <c r="C22" s="102">
        <v>40</v>
      </c>
      <c r="D22" s="105">
        <v>40</v>
      </c>
      <c r="E22" s="104">
        <v>5</v>
      </c>
      <c r="F22" s="104">
        <v>5</v>
      </c>
      <c r="G22" s="104">
        <f t="shared" si="1"/>
        <v>5</v>
      </c>
      <c r="H22" s="104" t="s">
        <v>1063</v>
      </c>
      <c r="I22" s="104" t="s">
        <v>1063</v>
      </c>
      <c r="J22" s="104" t="s">
        <v>1063</v>
      </c>
      <c r="K22" s="104" t="s">
        <v>1063</v>
      </c>
      <c r="L22" s="104" t="s">
        <v>1063</v>
      </c>
      <c r="M22" s="104" t="s">
        <v>1063</v>
      </c>
      <c r="N22" s="104" t="s">
        <v>1063</v>
      </c>
      <c r="O22" s="104" t="s">
        <v>1063</v>
      </c>
      <c r="P22" s="104" t="s">
        <v>1063</v>
      </c>
      <c r="Q22" s="104" t="s">
        <v>1063</v>
      </c>
      <c r="R22" s="104" t="s">
        <v>1063</v>
      </c>
      <c r="S22" s="104" t="s">
        <v>1063</v>
      </c>
      <c r="T22" s="106" t="s">
        <v>633</v>
      </c>
      <c r="U22" s="106"/>
      <c r="V22" s="93" t="str">
        <f>IFERROR(VLOOKUP(A22,Climats!A:K,11,FALSE)," ")</f>
        <v xml:space="preserve"> </v>
      </c>
      <c r="W22" s="93" t="str">
        <f>IFERROR(VLOOKUP(A23,Climats!L:V,11,FALSE)," ")</f>
        <v xml:space="preserve"> </v>
      </c>
      <c r="X22" s="93" t="str">
        <f>IFERROR(VLOOKUP(A22,Climats!W:AG,11,FALSE)," ")</f>
        <v xml:space="preserve"> </v>
      </c>
      <c r="Y22" s="93" t="str">
        <f>IFERROR(VLOOKUP(A22,Climats!AH:AR,11,FALSE)," ")</f>
        <v xml:space="preserve"> </v>
      </c>
      <c r="Z22" s="93" t="str">
        <f>IFERROR(VLOOKUP(A22,Climats!AS:BC,11,FALSE)," ")</f>
        <v xml:space="preserve"> </v>
      </c>
      <c r="AA22" s="93" t="str">
        <f>IFERROR(VLOOKUP(A22,Climats!BD:BN,11,FALSE)," ")</f>
        <v xml:space="preserve"> </v>
      </c>
      <c r="AB22" s="93" t="str">
        <f>IFERROR(VLOOKUP(A22,Climats!BO:BY,11,FALSE), " ")</f>
        <v xml:space="preserve"> </v>
      </c>
      <c r="AC22" s="93" t="str">
        <f>IFERROR(VLOOKUP(A22,Climats!BZ:CJ,11,FALSE), " ")</f>
        <v xml:space="preserve"> </v>
      </c>
      <c r="AD22" s="93" t="str">
        <f>IFERROR(VLOOKUP(A22,Climats!CK:CU,11,FALSE), " ")</f>
        <v xml:space="preserve"> </v>
      </c>
      <c r="AE22" s="93" t="str">
        <f>IFERROR(VLOOKUP(A22,Climats!CV:DF,11,FALSE), " ")</f>
        <v xml:space="preserve"> </v>
      </c>
      <c r="AF22" s="93" t="str">
        <f>IFERROR(VLOOKUP(A22,Climats!DG:DQ,11,FALSE), " ")</f>
        <v xml:space="preserve"> </v>
      </c>
      <c r="AG22" s="93" t="str">
        <f>IFERROR(VLOOKUP(A22,Climats!DR:EB,11,FALSE), " ")</f>
        <v xml:space="preserve"> </v>
      </c>
      <c r="AH22" s="94"/>
      <c r="AI22" s="94"/>
      <c r="AJ22" s="95"/>
      <c r="AK22" s="94"/>
    </row>
    <row r="23" spans="1:37" ht="14.25" x14ac:dyDescent="0.25">
      <c r="A23" s="92" t="s">
        <v>28</v>
      </c>
      <c r="B23" s="92" t="s">
        <v>60</v>
      </c>
      <c r="C23" s="102">
        <f t="shared" ref="C23:C54" si="2">AVERAGE(AH23:AK23)</f>
        <v>46.75</v>
      </c>
      <c r="D23" s="105">
        <v>0</v>
      </c>
      <c r="E23" s="104">
        <v>5</v>
      </c>
      <c r="F23" s="104">
        <v>5</v>
      </c>
      <c r="G23" s="104">
        <f t="shared" si="1"/>
        <v>5</v>
      </c>
      <c r="H23" s="104">
        <v>5</v>
      </c>
      <c r="I23" s="104">
        <v>5</v>
      </c>
      <c r="J23" s="104" t="s">
        <v>1063</v>
      </c>
      <c r="K23" s="104" t="s">
        <v>1063</v>
      </c>
      <c r="L23" s="104">
        <v>4</v>
      </c>
      <c r="M23" s="104">
        <v>4</v>
      </c>
      <c r="N23" s="104">
        <v>4</v>
      </c>
      <c r="O23" s="104">
        <v>4</v>
      </c>
      <c r="P23" s="104">
        <v>4</v>
      </c>
      <c r="Q23" s="104">
        <v>4</v>
      </c>
      <c r="R23" s="104">
        <v>4</v>
      </c>
      <c r="S23" s="104">
        <v>4</v>
      </c>
      <c r="T23" s="106" t="s">
        <v>638</v>
      </c>
      <c r="U23" s="106"/>
      <c r="V23" s="93">
        <f>IFERROR(VLOOKUP(A23,Climats!A:K,11,FALSE)," ")</f>
        <v>4</v>
      </c>
      <c r="W23" s="93" t="str">
        <f>IFERROR(VLOOKUP(A24,Climats!L:V,11,FALSE)," ")</f>
        <v xml:space="preserve"> </v>
      </c>
      <c r="X23" s="93">
        <f>IFERROR(VLOOKUP(A23,Climats!W:AG,11,FALSE)," ")</f>
        <v>4</v>
      </c>
      <c r="Y23" s="93">
        <f>IFERROR(VLOOKUP(A23,Climats!AH:AR,11,FALSE)," ")</f>
        <v>5</v>
      </c>
      <c r="Z23" s="93" t="str">
        <f>IFERROR(VLOOKUP(A23,Climats!AS:BC,11,FALSE)," ")</f>
        <v xml:space="preserve"> </v>
      </c>
      <c r="AA23" s="93" t="str">
        <f>IFERROR(VLOOKUP(A23,Climats!BD:BN,11,FALSE)," ")</f>
        <v xml:space="preserve"> </v>
      </c>
      <c r="AB23" s="93" t="str">
        <f>IFERROR(VLOOKUP(A23,Climats!BO:BY,11,FALSE), " ")</f>
        <v xml:space="preserve"> </v>
      </c>
      <c r="AC23" s="93" t="str">
        <f>IFERROR(VLOOKUP(A23,Climats!BZ:CJ,11,FALSE), " ")</f>
        <v xml:space="preserve"> </v>
      </c>
      <c r="AD23" s="93">
        <f>IFERROR(VLOOKUP(A23,Climats!CK:CU,11,FALSE), " ")</f>
        <v>5</v>
      </c>
      <c r="AE23" s="93">
        <f>IFERROR(VLOOKUP(A23,Climats!CV:DF,11,FALSE), " ")</f>
        <v>5</v>
      </c>
      <c r="AF23" s="93">
        <f>IFERROR(VLOOKUP(A23,Climats!DG:DQ,11,FALSE), " ")</f>
        <v>5</v>
      </c>
      <c r="AG23" s="93">
        <f>IFERROR(VLOOKUP(A23,Climats!DR:EB,11,FALSE), " ")</f>
        <v>5</v>
      </c>
      <c r="AH23" s="91">
        <v>45</v>
      </c>
      <c r="AI23" s="91">
        <v>45</v>
      </c>
      <c r="AJ23" s="91">
        <v>52</v>
      </c>
      <c r="AK23" s="91">
        <v>45</v>
      </c>
    </row>
    <row r="24" spans="1:37" ht="14.25" x14ac:dyDescent="0.25">
      <c r="A24" s="92" t="s">
        <v>314</v>
      </c>
      <c r="B24" s="92" t="s">
        <v>60</v>
      </c>
      <c r="C24" s="102">
        <f t="shared" si="2"/>
        <v>30</v>
      </c>
      <c r="D24" s="103"/>
      <c r="E24" s="104">
        <v>0</v>
      </c>
      <c r="F24" s="104">
        <v>2</v>
      </c>
      <c r="G24" s="104">
        <f t="shared" si="1"/>
        <v>1</v>
      </c>
      <c r="H24" s="104" t="s">
        <v>1063</v>
      </c>
      <c r="I24" s="104" t="s">
        <v>1063</v>
      </c>
      <c r="J24" s="104" t="s">
        <v>1063</v>
      </c>
      <c r="K24" s="104">
        <v>2</v>
      </c>
      <c r="L24" s="104" t="s">
        <v>1063</v>
      </c>
      <c r="M24" s="104" t="s">
        <v>1063</v>
      </c>
      <c r="N24" s="104">
        <v>2</v>
      </c>
      <c r="O24" s="104">
        <v>2</v>
      </c>
      <c r="P24" s="104">
        <v>2</v>
      </c>
      <c r="Q24" s="104" t="s">
        <v>1063</v>
      </c>
      <c r="R24" s="104" t="s">
        <v>1063</v>
      </c>
      <c r="S24" s="104">
        <v>4</v>
      </c>
      <c r="T24" s="104"/>
      <c r="U24" s="104"/>
      <c r="V24" s="90" t="str">
        <f>IFERROR(VLOOKUP(A24,Climats!A:K,11,FALSE)," ")</f>
        <v xml:space="preserve"> </v>
      </c>
      <c r="W24" s="90">
        <f>IFERROR(VLOOKUP(A25,Climats!L:V,11,FALSE)," ")</f>
        <v>5</v>
      </c>
      <c r="X24" s="90" t="str">
        <f>IFERROR(VLOOKUP(A24,Climats!W:AG,11,FALSE)," ")</f>
        <v xml:space="preserve"> </v>
      </c>
      <c r="Y24" s="90" t="str">
        <f>IFERROR(VLOOKUP(A24,Climats!AH:AR,11,FALSE)," ")</f>
        <v xml:space="preserve"> </v>
      </c>
      <c r="Z24" s="90" t="str">
        <f>IFERROR(VLOOKUP(A24,Climats!AS:BC,11,FALSE)," ")</f>
        <v xml:space="preserve"> </v>
      </c>
      <c r="AA24" s="90" t="str">
        <f>IFERROR(VLOOKUP(A24,Climats!BD:BN,11,FALSE)," ")</f>
        <v xml:space="preserve"> </v>
      </c>
      <c r="AB24" s="90" t="str">
        <f>IFERROR(VLOOKUP(A24,Climats!BO:BY,11,FALSE), " ")</f>
        <v xml:space="preserve"> </v>
      </c>
      <c r="AC24" s="90" t="str">
        <f>IFERROR(VLOOKUP(A24,Climats!BZ:CJ,11,FALSE), " ")</f>
        <v xml:space="preserve"> </v>
      </c>
      <c r="AD24" s="90" t="str">
        <f>IFERROR(VLOOKUP(A24,Climats!CK:CU,11,FALSE), " ")</f>
        <v xml:space="preserve"> </v>
      </c>
      <c r="AE24" s="90" t="str">
        <f>IFERROR(VLOOKUP(A24,Climats!CV:DF,11,FALSE), " ")</f>
        <v xml:space="preserve"> </v>
      </c>
      <c r="AF24" s="90" t="str">
        <f>IFERROR(VLOOKUP(A24,Climats!DG:DQ,11,FALSE), " ")</f>
        <v xml:space="preserve"> </v>
      </c>
      <c r="AG24" s="90">
        <f>IFERROR(VLOOKUP(A24,Climats!DR:EB,11,FALSE), " ")</f>
        <v>4</v>
      </c>
      <c r="AH24" s="84"/>
      <c r="AI24" s="84"/>
      <c r="AJ24" s="91">
        <v>30</v>
      </c>
      <c r="AK24" s="84"/>
    </row>
    <row r="25" spans="1:37" ht="14.25" x14ac:dyDescent="0.25">
      <c r="A25" s="92" t="s">
        <v>301</v>
      </c>
      <c r="B25" s="92" t="s">
        <v>60</v>
      </c>
      <c r="C25" s="102">
        <f t="shared" si="2"/>
        <v>29</v>
      </c>
      <c r="D25" s="103"/>
      <c r="E25" s="104">
        <v>0</v>
      </c>
      <c r="F25" s="104">
        <v>2</v>
      </c>
      <c r="G25" s="104">
        <f t="shared" si="1"/>
        <v>1</v>
      </c>
      <c r="H25" s="104" t="s">
        <v>1063</v>
      </c>
      <c r="I25" s="104" t="s">
        <v>1063</v>
      </c>
      <c r="J25" s="104" t="s">
        <v>1063</v>
      </c>
      <c r="K25" s="104" t="s">
        <v>1063</v>
      </c>
      <c r="L25" s="104" t="s">
        <v>1063</v>
      </c>
      <c r="M25" s="104" t="s">
        <v>1063</v>
      </c>
      <c r="N25" s="104" t="s">
        <v>1063</v>
      </c>
      <c r="O25" s="104" t="s">
        <v>1063</v>
      </c>
      <c r="P25" s="104" t="s">
        <v>1063</v>
      </c>
      <c r="Q25" s="104" t="s">
        <v>1063</v>
      </c>
      <c r="R25" s="104" t="s">
        <v>1063</v>
      </c>
      <c r="S25" s="104" t="s">
        <v>1063</v>
      </c>
      <c r="T25" s="104"/>
      <c r="U25" s="104"/>
      <c r="V25" s="90">
        <f>IFERROR(VLOOKUP(A25,Climats!A:K,11,FALSE)," ")</f>
        <v>5</v>
      </c>
      <c r="W25" s="90" t="str">
        <f>IFERROR(VLOOKUP(A26,Climats!L:V,11,FALSE)," ")</f>
        <v xml:space="preserve"> </v>
      </c>
      <c r="X25" s="90" t="str">
        <f>IFERROR(VLOOKUP(A25,Climats!W:AG,11,FALSE)," ")</f>
        <v xml:space="preserve"> </v>
      </c>
      <c r="Y25" s="90" t="str">
        <f>IFERROR(VLOOKUP(A25,Climats!AH:AR,11,FALSE)," ")</f>
        <v xml:space="preserve"> </v>
      </c>
      <c r="Z25" s="90" t="str">
        <f>IFERROR(VLOOKUP(A25,Climats!AS:BC,11,FALSE)," ")</f>
        <v xml:space="preserve"> </v>
      </c>
      <c r="AA25" s="90" t="str">
        <f>IFERROR(VLOOKUP(A25,Climats!BD:BN,11,FALSE)," ")</f>
        <v xml:space="preserve"> </v>
      </c>
      <c r="AB25" s="90" t="str">
        <f>IFERROR(VLOOKUP(A25,Climats!BO:BY,11,FALSE), " ")</f>
        <v xml:space="preserve"> </v>
      </c>
      <c r="AC25" s="90" t="str">
        <f>IFERROR(VLOOKUP(A25,Climats!BZ:CJ,11,FALSE), " ")</f>
        <v xml:space="preserve"> </v>
      </c>
      <c r="AD25" s="90" t="str">
        <f>IFERROR(VLOOKUP(A25,Climats!CK:CU,11,FALSE), " ")</f>
        <v xml:space="preserve"> </v>
      </c>
      <c r="AE25" s="90" t="str">
        <f>IFERROR(VLOOKUP(A25,Climats!CV:DF,11,FALSE), " ")</f>
        <v xml:space="preserve"> </v>
      </c>
      <c r="AF25" s="90">
        <f>IFERROR(VLOOKUP(A25,Climats!DG:DQ,11,FALSE), " ")</f>
        <v>5</v>
      </c>
      <c r="AG25" s="90">
        <f>IFERROR(VLOOKUP(A25,Climats!DR:EB,11,FALSE), " ")</f>
        <v>5</v>
      </c>
      <c r="AH25" s="84"/>
      <c r="AI25" s="84"/>
      <c r="AJ25" s="91">
        <v>29</v>
      </c>
      <c r="AK25" s="84"/>
    </row>
    <row r="26" spans="1:37" ht="14.25" x14ac:dyDescent="0.25">
      <c r="A26" s="92" t="s">
        <v>29</v>
      </c>
      <c r="B26" s="92" t="s">
        <v>60</v>
      </c>
      <c r="C26" s="102">
        <f t="shared" si="2"/>
        <v>52</v>
      </c>
      <c r="D26" s="103"/>
      <c r="E26" s="104">
        <v>0</v>
      </c>
      <c r="F26" s="104">
        <v>0</v>
      </c>
      <c r="G26" s="104">
        <f t="shared" si="1"/>
        <v>0</v>
      </c>
      <c r="H26" s="104" t="s">
        <v>1063</v>
      </c>
      <c r="I26" s="104" t="s">
        <v>1063</v>
      </c>
      <c r="J26" s="104" t="s">
        <v>1063</v>
      </c>
      <c r="K26" s="104" t="s">
        <v>1063</v>
      </c>
      <c r="L26" s="104" t="s">
        <v>1063</v>
      </c>
      <c r="M26" s="104" t="s">
        <v>1063</v>
      </c>
      <c r="N26" s="104" t="s">
        <v>1063</v>
      </c>
      <c r="O26" s="104" t="s">
        <v>1063</v>
      </c>
      <c r="P26" s="104" t="s">
        <v>1063</v>
      </c>
      <c r="Q26" s="104" t="s">
        <v>1063</v>
      </c>
      <c r="R26" s="104" t="s">
        <v>1063</v>
      </c>
      <c r="S26" s="104" t="s">
        <v>1063</v>
      </c>
      <c r="T26" s="104"/>
      <c r="U26" s="104"/>
      <c r="V26" s="90" t="str">
        <f>IFERROR(VLOOKUP(A26,Climats!A:K,11,FALSE)," ")</f>
        <v xml:space="preserve"> </v>
      </c>
      <c r="W26" s="90" t="str">
        <f>IFERROR(VLOOKUP(A27,Climats!L:V,11,FALSE)," ")</f>
        <v xml:space="preserve"> </v>
      </c>
      <c r="X26" s="90" t="str">
        <f>IFERROR(VLOOKUP(A26,Climats!W:AG,11,FALSE)," ")</f>
        <v xml:space="preserve"> </v>
      </c>
      <c r="Y26" s="90" t="str">
        <f>IFERROR(VLOOKUP(A26,Climats!AH:AR,11,FALSE)," ")</f>
        <v xml:space="preserve"> </v>
      </c>
      <c r="Z26" s="90" t="str">
        <f>IFERROR(VLOOKUP(A26,Climats!AS:BC,11,FALSE)," ")</f>
        <v xml:space="preserve"> </v>
      </c>
      <c r="AA26" s="90" t="str">
        <f>IFERROR(VLOOKUP(A26,Climats!BD:BN,11,FALSE)," ")</f>
        <v xml:space="preserve"> </v>
      </c>
      <c r="AB26" s="90" t="str">
        <f>IFERROR(VLOOKUP(A26,Climats!BO:BY,11,FALSE), " ")</f>
        <v xml:space="preserve"> </v>
      </c>
      <c r="AC26" s="90" t="str">
        <f>IFERROR(VLOOKUP(A26,Climats!BZ:CJ,11,FALSE), " ")</f>
        <v xml:space="preserve"> </v>
      </c>
      <c r="AD26" s="90" t="str">
        <f>IFERROR(VLOOKUP(A26,Climats!CK:CU,11,FALSE), " ")</f>
        <v xml:space="preserve"> </v>
      </c>
      <c r="AE26" s="90" t="str">
        <f>IFERROR(VLOOKUP(A26,Climats!CV:DF,11,FALSE), " ")</f>
        <v xml:space="preserve"> </v>
      </c>
      <c r="AF26" s="90" t="str">
        <f>IFERROR(VLOOKUP(A26,Climats!DG:DQ,11,FALSE), " ")</f>
        <v xml:space="preserve"> </v>
      </c>
      <c r="AG26" s="90" t="str">
        <f>IFERROR(VLOOKUP(A26,Climats!DR:EB,11,FALSE), " ")</f>
        <v xml:space="preserve"> </v>
      </c>
      <c r="AH26" s="91">
        <v>52</v>
      </c>
      <c r="AI26" s="91">
        <v>52</v>
      </c>
      <c r="AJ26" s="91"/>
      <c r="AK26" s="84"/>
    </row>
    <row r="27" spans="1:37" ht="14.25" x14ac:dyDescent="0.25">
      <c r="A27" s="92" t="s">
        <v>528</v>
      </c>
      <c r="B27" s="92" t="s">
        <v>60</v>
      </c>
      <c r="C27" s="102">
        <f t="shared" si="2"/>
        <v>49</v>
      </c>
      <c r="D27" s="103"/>
      <c r="E27" s="104">
        <v>0</v>
      </c>
      <c r="F27" s="104">
        <v>0</v>
      </c>
      <c r="G27" s="104">
        <f t="shared" si="1"/>
        <v>0</v>
      </c>
      <c r="H27" s="104">
        <v>1</v>
      </c>
      <c r="I27" s="104">
        <v>1</v>
      </c>
      <c r="J27" s="104" t="s">
        <v>1063</v>
      </c>
      <c r="K27" s="104" t="s">
        <v>1063</v>
      </c>
      <c r="L27" s="104">
        <v>5</v>
      </c>
      <c r="M27" s="104">
        <v>5</v>
      </c>
      <c r="N27" s="104">
        <v>5</v>
      </c>
      <c r="O27" s="104">
        <v>5</v>
      </c>
      <c r="P27" s="104">
        <v>5</v>
      </c>
      <c r="Q27" s="104">
        <v>5</v>
      </c>
      <c r="R27" s="104">
        <v>5</v>
      </c>
      <c r="S27" s="104">
        <v>5</v>
      </c>
      <c r="T27" s="104"/>
      <c r="U27" s="104"/>
      <c r="V27" s="90" t="str">
        <f>IFERROR(VLOOKUP(A27,Climats!A:K,11,FALSE)," ")</f>
        <v xml:space="preserve"> </v>
      </c>
      <c r="W27" s="90">
        <f>IFERROR(VLOOKUP(A28,Climats!L:V,11,FALSE)," ")</f>
        <v>5</v>
      </c>
      <c r="X27" s="90" t="str">
        <f>IFERROR(VLOOKUP(A27,Climats!W:AG,11,FALSE)," ")</f>
        <v xml:space="preserve"> </v>
      </c>
      <c r="Y27" s="90" t="str">
        <f>IFERROR(VLOOKUP(A27,Climats!AH:AR,11,FALSE)," ")</f>
        <v xml:space="preserve"> </v>
      </c>
      <c r="Z27" s="90" t="str">
        <f>IFERROR(VLOOKUP(A27,Climats!AS:BC,11,FALSE)," ")</f>
        <v xml:space="preserve"> </v>
      </c>
      <c r="AA27" s="90" t="str">
        <f>IFERROR(VLOOKUP(A27,Climats!BD:BN,11,FALSE)," ")</f>
        <v xml:space="preserve"> </v>
      </c>
      <c r="AB27" s="90" t="str">
        <f>IFERROR(VLOOKUP(A27,Climats!BO:BY,11,FALSE), " ")</f>
        <v xml:space="preserve"> </v>
      </c>
      <c r="AC27" s="90" t="str">
        <f>IFERROR(VLOOKUP(A27,Climats!BZ:CJ,11,FALSE), " ")</f>
        <v xml:space="preserve"> </v>
      </c>
      <c r="AD27" s="90">
        <f>IFERROR(VLOOKUP(A27,Climats!CK:CU,11,FALSE), " ")</f>
        <v>5</v>
      </c>
      <c r="AE27" s="90">
        <f>IFERROR(VLOOKUP(A27,Climats!CV:DF,11,FALSE), " ")</f>
        <v>5</v>
      </c>
      <c r="AF27" s="90">
        <f>IFERROR(VLOOKUP(A27,Climats!DG:DQ,11,FALSE), " ")</f>
        <v>5</v>
      </c>
      <c r="AG27" s="90" t="str">
        <f>IFERROR(VLOOKUP(A27,Climats!DR:EB,11,FALSE), " ")</f>
        <v xml:space="preserve"> </v>
      </c>
      <c r="AH27" s="91">
        <v>30</v>
      </c>
      <c r="AI27" s="91"/>
      <c r="AJ27" s="91">
        <v>68</v>
      </c>
      <c r="AK27" s="84"/>
    </row>
    <row r="28" spans="1:37" ht="14.25" x14ac:dyDescent="0.25">
      <c r="A28" s="92" t="s">
        <v>352</v>
      </c>
      <c r="B28" s="92" t="s">
        <v>60</v>
      </c>
      <c r="C28" s="102">
        <f t="shared" si="2"/>
        <v>36</v>
      </c>
      <c r="D28" s="103"/>
      <c r="E28" s="104">
        <v>0</v>
      </c>
      <c r="F28" s="104">
        <v>0</v>
      </c>
      <c r="G28" s="104">
        <f t="shared" si="1"/>
        <v>0</v>
      </c>
      <c r="H28" s="104">
        <v>5</v>
      </c>
      <c r="I28" s="104">
        <v>5</v>
      </c>
      <c r="J28" s="104">
        <v>5</v>
      </c>
      <c r="K28" s="104">
        <v>5</v>
      </c>
      <c r="L28" s="104">
        <v>5</v>
      </c>
      <c r="M28" s="104" t="s">
        <v>1063</v>
      </c>
      <c r="N28" s="104" t="s">
        <v>1063</v>
      </c>
      <c r="O28" s="104">
        <v>1</v>
      </c>
      <c r="P28" s="104">
        <v>1</v>
      </c>
      <c r="Q28" s="104">
        <v>4</v>
      </c>
      <c r="R28" s="104">
        <v>5</v>
      </c>
      <c r="S28" s="104">
        <v>5</v>
      </c>
      <c r="T28" s="104"/>
      <c r="U28" s="104"/>
      <c r="V28" s="90">
        <f>IFERROR(VLOOKUP(A28,Climats!A:K,11,FALSE)," ")</f>
        <v>5</v>
      </c>
      <c r="W28" s="90" t="str">
        <f>IFERROR(VLOOKUP(A29,Climats!L:V,11,FALSE)," ")</f>
        <v xml:space="preserve"> </v>
      </c>
      <c r="X28" s="90">
        <f>IFERROR(VLOOKUP(A28,Climats!W:AG,11,FALSE)," ")</f>
        <v>5</v>
      </c>
      <c r="Y28" s="90">
        <f>IFERROR(VLOOKUP(A28,Climats!AH:AR,11,FALSE)," ")</f>
        <v>5</v>
      </c>
      <c r="Z28" s="90" t="str">
        <f>IFERROR(VLOOKUP(A28,Climats!AS:BC,11,FALSE)," ")</f>
        <v xml:space="preserve"> </v>
      </c>
      <c r="AA28" s="90" t="str">
        <f>IFERROR(VLOOKUP(A28,Climats!BD:BN,11,FALSE)," ")</f>
        <v xml:space="preserve"> </v>
      </c>
      <c r="AB28" s="90" t="str">
        <f>IFERROR(VLOOKUP(A28,Climats!BO:BY,11,FALSE), " ")</f>
        <v xml:space="preserve"> </v>
      </c>
      <c r="AC28" s="90" t="str">
        <f>IFERROR(VLOOKUP(A28,Climats!BZ:CJ,11,FALSE), " ")</f>
        <v xml:space="preserve"> </v>
      </c>
      <c r="AD28" s="90" t="str">
        <f>IFERROR(VLOOKUP(A28,Climats!CK:CU,11,FALSE), " ")</f>
        <v xml:space="preserve"> </v>
      </c>
      <c r="AE28" s="90" t="str">
        <f>IFERROR(VLOOKUP(A28,Climats!CV:DF,11,FALSE), " ")</f>
        <v xml:space="preserve"> </v>
      </c>
      <c r="AF28" s="90">
        <f>IFERROR(VLOOKUP(A28,Climats!DG:DQ,11,FALSE), " ")</f>
        <v>5</v>
      </c>
      <c r="AG28" s="90">
        <f>IFERROR(VLOOKUP(A28,Climats!DR:EB,11,FALSE), " ")</f>
        <v>5</v>
      </c>
      <c r="AH28" s="84"/>
      <c r="AI28" s="84"/>
      <c r="AJ28" s="91">
        <v>36</v>
      </c>
      <c r="AK28" s="84"/>
    </row>
    <row r="29" spans="1:37" ht="14.25" x14ac:dyDescent="0.25">
      <c r="A29" s="92" t="s">
        <v>620</v>
      </c>
      <c r="B29" s="92" t="s">
        <v>60</v>
      </c>
      <c r="C29" s="102">
        <f t="shared" si="2"/>
        <v>115</v>
      </c>
      <c r="D29" s="103"/>
      <c r="E29" s="104">
        <v>0</v>
      </c>
      <c r="F29" s="104">
        <v>0</v>
      </c>
      <c r="G29" s="104">
        <f t="shared" si="1"/>
        <v>0</v>
      </c>
      <c r="H29" s="104">
        <v>2</v>
      </c>
      <c r="I29" s="104">
        <v>2</v>
      </c>
      <c r="J29" s="104" t="s">
        <v>1063</v>
      </c>
      <c r="K29" s="104">
        <v>4</v>
      </c>
      <c r="L29" s="104">
        <v>4</v>
      </c>
      <c r="M29" s="104">
        <v>4</v>
      </c>
      <c r="N29" s="104">
        <v>4</v>
      </c>
      <c r="O29" s="104">
        <v>4</v>
      </c>
      <c r="P29" s="104">
        <v>4</v>
      </c>
      <c r="Q29" s="104">
        <v>4</v>
      </c>
      <c r="R29" s="104">
        <v>4</v>
      </c>
      <c r="S29" s="104">
        <v>2</v>
      </c>
      <c r="T29" s="104"/>
      <c r="U29" s="104"/>
      <c r="V29" s="90" t="str">
        <f>IFERROR(VLOOKUP(A29,Climats!A:K,11,FALSE)," ")</f>
        <v xml:space="preserve"> </v>
      </c>
      <c r="W29" s="90">
        <f>IFERROR(VLOOKUP(A30,Climats!L:V,11,FALSE)," ")</f>
        <v>5</v>
      </c>
      <c r="X29" s="90" t="str">
        <f>IFERROR(VLOOKUP(A29,Climats!W:AG,11,FALSE)," ")</f>
        <v xml:space="preserve"> </v>
      </c>
      <c r="Y29" s="90" t="str">
        <f>IFERROR(VLOOKUP(A29,Climats!AH:AR,11,FALSE)," ")</f>
        <v xml:space="preserve"> </v>
      </c>
      <c r="Z29" s="90" t="str">
        <f>IFERROR(VLOOKUP(A29,Climats!AS:BC,11,FALSE)," ")</f>
        <v xml:space="preserve"> </v>
      </c>
      <c r="AA29" s="90" t="str">
        <f>IFERROR(VLOOKUP(A29,Climats!BD:BN,11,FALSE)," ")</f>
        <v xml:space="preserve"> </v>
      </c>
      <c r="AB29" s="90" t="str">
        <f>IFERROR(VLOOKUP(A29,Climats!BO:BY,11,FALSE), " ")</f>
        <v xml:space="preserve"> </v>
      </c>
      <c r="AC29" s="90" t="str">
        <f>IFERROR(VLOOKUP(A29,Climats!BZ:CJ,11,FALSE), " ")</f>
        <v xml:space="preserve"> </v>
      </c>
      <c r="AD29" s="90" t="str">
        <f>IFERROR(VLOOKUP(A29,Climats!CK:CU,11,FALSE), " ")</f>
        <v xml:space="preserve"> </v>
      </c>
      <c r="AE29" s="90" t="str">
        <f>IFERROR(VLOOKUP(A29,Climats!CV:DF,11,FALSE), " ")</f>
        <v xml:space="preserve"> </v>
      </c>
      <c r="AF29" s="90" t="str">
        <f>IFERROR(VLOOKUP(A29,Climats!DG:DQ,11,FALSE), " ")</f>
        <v xml:space="preserve"> </v>
      </c>
      <c r="AG29" s="90" t="str">
        <f>IFERROR(VLOOKUP(A29,Climats!DR:EB,11,FALSE), " ")</f>
        <v xml:space="preserve"> </v>
      </c>
      <c r="AH29" s="84"/>
      <c r="AI29" s="84"/>
      <c r="AJ29" s="91">
        <v>115</v>
      </c>
      <c r="AK29" s="84"/>
    </row>
    <row r="30" spans="1:37" ht="14.25" x14ac:dyDescent="0.25">
      <c r="A30" s="92" t="s">
        <v>30</v>
      </c>
      <c r="B30" s="92" t="s">
        <v>60</v>
      </c>
      <c r="C30" s="102">
        <f t="shared" si="2"/>
        <v>54</v>
      </c>
      <c r="D30" s="103"/>
      <c r="E30" s="104">
        <v>5</v>
      </c>
      <c r="F30" s="104">
        <v>5</v>
      </c>
      <c r="G30" s="104">
        <f t="shared" si="1"/>
        <v>5</v>
      </c>
      <c r="H30" s="104">
        <v>4</v>
      </c>
      <c r="I30" s="104">
        <v>4</v>
      </c>
      <c r="J30" s="104">
        <v>2</v>
      </c>
      <c r="K30" s="104">
        <v>2</v>
      </c>
      <c r="L30" s="104">
        <v>1</v>
      </c>
      <c r="M30" s="104">
        <v>5</v>
      </c>
      <c r="N30" s="104">
        <v>5</v>
      </c>
      <c r="O30" s="104">
        <v>5</v>
      </c>
      <c r="P30" s="104">
        <v>5</v>
      </c>
      <c r="Q30" s="104">
        <v>5</v>
      </c>
      <c r="R30" s="104">
        <v>4</v>
      </c>
      <c r="S30" s="104">
        <v>4</v>
      </c>
      <c r="T30" s="104"/>
      <c r="U30" s="104"/>
      <c r="V30" s="90">
        <f>IFERROR(VLOOKUP(A30,Climats!A:K,11,FALSE)," ")</f>
        <v>5</v>
      </c>
      <c r="W30" s="90">
        <f>IFERROR(VLOOKUP(A31,Climats!L:V,11,FALSE)," ")</f>
        <v>5</v>
      </c>
      <c r="X30" s="90" t="str">
        <f>IFERROR(VLOOKUP(A30,Climats!W:AG,11,FALSE)," ")</f>
        <v xml:space="preserve"> </v>
      </c>
      <c r="Y30" s="90" t="str">
        <f>IFERROR(VLOOKUP(A30,Climats!AH:AR,11,FALSE)," ")</f>
        <v xml:space="preserve"> </v>
      </c>
      <c r="Z30" s="90" t="str">
        <f>IFERROR(VLOOKUP(A30,Climats!AS:BC,11,FALSE)," ")</f>
        <v xml:space="preserve"> </v>
      </c>
      <c r="AA30" s="90" t="str">
        <f>IFERROR(VLOOKUP(A30,Climats!BD:BN,11,FALSE)," ")</f>
        <v xml:space="preserve"> </v>
      </c>
      <c r="AB30" s="90" t="str">
        <f>IFERROR(VLOOKUP(A30,Climats!BO:BY,11,FALSE), " ")</f>
        <v xml:space="preserve"> </v>
      </c>
      <c r="AC30" s="90">
        <f>IFERROR(VLOOKUP(A30,Climats!BZ:CJ,11,FALSE), " ")</f>
        <v>5</v>
      </c>
      <c r="AD30" s="90">
        <f>IFERROR(VLOOKUP(A30,Climats!CK:CU,11,FALSE), " ")</f>
        <v>5</v>
      </c>
      <c r="AE30" s="90">
        <f>IFERROR(VLOOKUP(A30,Climats!CV:DF,11,FALSE), " ")</f>
        <v>5</v>
      </c>
      <c r="AF30" s="90">
        <f>IFERROR(VLOOKUP(A30,Climats!DG:DQ,11,FALSE), " ")</f>
        <v>4</v>
      </c>
      <c r="AG30" s="90">
        <f>IFERROR(VLOOKUP(A30,Climats!DR:EB,11,FALSE), " ")</f>
        <v>4</v>
      </c>
      <c r="AH30" s="91">
        <v>65</v>
      </c>
      <c r="AI30" s="91">
        <v>65</v>
      </c>
      <c r="AJ30" s="91">
        <v>21</v>
      </c>
      <c r="AK30" s="91">
        <v>65</v>
      </c>
    </row>
    <row r="31" spans="1:37" ht="14.25" x14ac:dyDescent="0.25">
      <c r="A31" s="92" t="s">
        <v>258</v>
      </c>
      <c r="B31" s="92" t="s">
        <v>60</v>
      </c>
      <c r="C31" s="102">
        <f t="shared" si="2"/>
        <v>23</v>
      </c>
      <c r="D31" s="105">
        <v>30</v>
      </c>
      <c r="E31" s="104">
        <v>5</v>
      </c>
      <c r="F31" s="104">
        <v>5</v>
      </c>
      <c r="G31" s="104">
        <f t="shared" si="1"/>
        <v>5</v>
      </c>
      <c r="H31" s="104">
        <v>5</v>
      </c>
      <c r="I31" s="104">
        <v>5</v>
      </c>
      <c r="J31" s="104" t="s">
        <v>1063</v>
      </c>
      <c r="K31" s="104" t="s">
        <v>1063</v>
      </c>
      <c r="L31" s="104">
        <v>2</v>
      </c>
      <c r="M31" s="104">
        <v>1</v>
      </c>
      <c r="N31" s="104">
        <v>1</v>
      </c>
      <c r="O31" s="104">
        <v>3</v>
      </c>
      <c r="P31" s="104">
        <v>2</v>
      </c>
      <c r="Q31" s="104">
        <v>2</v>
      </c>
      <c r="R31" s="104">
        <v>5</v>
      </c>
      <c r="S31" s="104">
        <v>5</v>
      </c>
      <c r="T31" s="106" t="s">
        <v>636</v>
      </c>
      <c r="U31" s="107" t="s">
        <v>645</v>
      </c>
      <c r="V31" s="93">
        <f>IFERROR(VLOOKUP(A31,Climats!A:K,11,FALSE)," ")</f>
        <v>5</v>
      </c>
      <c r="W31" s="93" t="str">
        <f>IFERROR(VLOOKUP(A32,Climats!L:V,11,FALSE)," ")</f>
        <v xml:space="preserve"> </v>
      </c>
      <c r="X31" s="93">
        <f>IFERROR(VLOOKUP(A31,Climats!W:AG,11,FALSE)," ")</f>
        <v>5</v>
      </c>
      <c r="Y31" s="93" t="str">
        <f>IFERROR(VLOOKUP(A31,Climats!AH:AR,11,FALSE)," ")</f>
        <v xml:space="preserve"> </v>
      </c>
      <c r="Z31" s="93" t="str">
        <f>IFERROR(VLOOKUP(A31,Climats!AS:BC,11,FALSE)," ")</f>
        <v xml:space="preserve"> </v>
      </c>
      <c r="AA31" s="93" t="str">
        <f>IFERROR(VLOOKUP(A31,Climats!BD:BN,11,FALSE)," ")</f>
        <v xml:space="preserve"> </v>
      </c>
      <c r="AB31" s="93" t="str">
        <f>IFERROR(VLOOKUP(A31,Climats!BO:BY,11,FALSE), " ")</f>
        <v xml:space="preserve"> </v>
      </c>
      <c r="AC31" s="93" t="str">
        <f>IFERROR(VLOOKUP(A31,Climats!BZ:CJ,11,FALSE), " ")</f>
        <v xml:space="preserve"> </v>
      </c>
      <c r="AD31" s="93" t="str">
        <f>IFERROR(VLOOKUP(A31,Climats!CK:CU,11,FALSE), " ")</f>
        <v xml:space="preserve"> </v>
      </c>
      <c r="AE31" s="93">
        <f>IFERROR(VLOOKUP(A31,Climats!CV:DF,11,FALSE), " ")</f>
        <v>5</v>
      </c>
      <c r="AF31" s="93">
        <f>IFERROR(VLOOKUP(A31,Climats!DG:DQ,11,FALSE), " ")</f>
        <v>5</v>
      </c>
      <c r="AG31" s="93">
        <f>IFERROR(VLOOKUP(A31,Climats!DR:EB,11,FALSE), " ")</f>
        <v>5</v>
      </c>
      <c r="AH31" s="84"/>
      <c r="AI31" s="84"/>
      <c r="AJ31" s="91">
        <v>23</v>
      </c>
      <c r="AK31" s="84"/>
    </row>
    <row r="32" spans="1:37" ht="14.25" x14ac:dyDescent="0.25">
      <c r="A32" s="92" t="s">
        <v>31</v>
      </c>
      <c r="B32" s="92" t="s">
        <v>60</v>
      </c>
      <c r="C32" s="102">
        <f t="shared" si="2"/>
        <v>23.5</v>
      </c>
      <c r="D32" s="103"/>
      <c r="E32" s="104">
        <v>0</v>
      </c>
      <c r="F32" s="104">
        <v>0</v>
      </c>
      <c r="G32" s="104">
        <f t="shared" si="1"/>
        <v>0</v>
      </c>
      <c r="H32" s="104">
        <v>2</v>
      </c>
      <c r="I32" s="104">
        <v>2</v>
      </c>
      <c r="J32" s="104" t="s">
        <v>1063</v>
      </c>
      <c r="K32" s="104" t="s">
        <v>1063</v>
      </c>
      <c r="L32" s="104">
        <v>5</v>
      </c>
      <c r="M32" s="104">
        <v>4</v>
      </c>
      <c r="N32" s="104">
        <v>4</v>
      </c>
      <c r="O32" s="104">
        <v>4</v>
      </c>
      <c r="P32" s="104">
        <v>4</v>
      </c>
      <c r="Q32" s="104">
        <v>5</v>
      </c>
      <c r="R32" s="104">
        <v>4</v>
      </c>
      <c r="S32" s="104">
        <v>1</v>
      </c>
      <c r="T32" s="104"/>
      <c r="U32" s="104"/>
      <c r="V32" s="90" t="str">
        <f>IFERROR(VLOOKUP(A32,Climats!A:K,11,FALSE)," ")</f>
        <v xml:space="preserve"> </v>
      </c>
      <c r="W32" s="90" t="str">
        <f>IFERROR(VLOOKUP(A33,Climats!L:V,11,FALSE)," ")</f>
        <v xml:space="preserve"> </v>
      </c>
      <c r="X32" s="90" t="str">
        <f>IFERROR(VLOOKUP(A32,Climats!W:AG,11,FALSE)," ")</f>
        <v xml:space="preserve"> </v>
      </c>
      <c r="Y32" s="90">
        <f>IFERROR(VLOOKUP(A32,Climats!AH:AR,11,FALSE)," ")</f>
        <v>5</v>
      </c>
      <c r="Z32" s="90">
        <f>IFERROR(VLOOKUP(A32,Climats!AS:BC,11,FALSE)," ")</f>
        <v>5</v>
      </c>
      <c r="AA32" s="90">
        <f>IFERROR(VLOOKUP(A32,Climats!BD:BN,11,FALSE)," ")</f>
        <v>5</v>
      </c>
      <c r="AB32" s="90">
        <f>IFERROR(VLOOKUP(A32,Climats!BO:BY,11,FALSE), " ")</f>
        <v>5</v>
      </c>
      <c r="AC32" s="90">
        <f>IFERROR(VLOOKUP(A32,Climats!BZ:CJ,11,FALSE), " ")</f>
        <v>5</v>
      </c>
      <c r="AD32" s="90">
        <f>IFERROR(VLOOKUP(A32,Climats!CK:CU,11,FALSE), " ")</f>
        <v>5</v>
      </c>
      <c r="AE32" s="90">
        <f>IFERROR(VLOOKUP(A32,Climats!CV:DF,11,FALSE), " ")</f>
        <v>5</v>
      </c>
      <c r="AF32" s="90" t="str">
        <f>IFERROR(VLOOKUP(A32,Climats!DG:DQ,11,FALSE), " ")</f>
        <v xml:space="preserve"> </v>
      </c>
      <c r="AG32" s="90" t="str">
        <f>IFERROR(VLOOKUP(A32,Climats!DR:EB,11,FALSE), " ")</f>
        <v xml:space="preserve"> </v>
      </c>
      <c r="AH32" s="91">
        <v>20</v>
      </c>
      <c r="AI32" s="91">
        <v>20</v>
      </c>
      <c r="AJ32" s="91">
        <v>34</v>
      </c>
      <c r="AK32" s="91">
        <v>20</v>
      </c>
    </row>
    <row r="33" spans="1:37" ht="14.25" x14ac:dyDescent="0.25">
      <c r="A33" s="92" t="s">
        <v>538</v>
      </c>
      <c r="B33" s="92" t="s">
        <v>60</v>
      </c>
      <c r="C33" s="102">
        <f t="shared" si="2"/>
        <v>69</v>
      </c>
      <c r="D33" s="103"/>
      <c r="E33" s="104">
        <v>0</v>
      </c>
      <c r="F33" s="104">
        <v>0</v>
      </c>
      <c r="G33" s="104">
        <f t="shared" si="1"/>
        <v>0</v>
      </c>
      <c r="H33" s="104" t="s">
        <v>1063</v>
      </c>
      <c r="I33" s="104" t="s">
        <v>1063</v>
      </c>
      <c r="J33" s="104" t="s">
        <v>1063</v>
      </c>
      <c r="K33" s="104" t="s">
        <v>1063</v>
      </c>
      <c r="L33" s="104" t="s">
        <v>1063</v>
      </c>
      <c r="M33" s="104" t="s">
        <v>1063</v>
      </c>
      <c r="N33" s="104" t="s">
        <v>1063</v>
      </c>
      <c r="O33" s="104" t="s">
        <v>1063</v>
      </c>
      <c r="P33" s="104" t="s">
        <v>1063</v>
      </c>
      <c r="Q33" s="104" t="s">
        <v>1063</v>
      </c>
      <c r="R33" s="104" t="s">
        <v>1063</v>
      </c>
      <c r="S33" s="104" t="s">
        <v>1063</v>
      </c>
      <c r="T33" s="104"/>
      <c r="U33" s="104"/>
      <c r="V33" s="90" t="str">
        <f>IFERROR(VLOOKUP(A33,Climats!A:K,11,FALSE)," ")</f>
        <v xml:space="preserve"> </v>
      </c>
      <c r="W33" s="90">
        <f>IFERROR(VLOOKUP(A34,Climats!L:V,11,FALSE)," ")</f>
        <v>5</v>
      </c>
      <c r="X33" s="90" t="str">
        <f>IFERROR(VLOOKUP(A33,Climats!W:AG,11,FALSE)," ")</f>
        <v xml:space="preserve"> </v>
      </c>
      <c r="Y33" s="90">
        <f>IFERROR(VLOOKUP(A33,Climats!AH:AR,11,FALSE)," ")</f>
        <v>5</v>
      </c>
      <c r="Z33" s="90" t="str">
        <f>IFERROR(VLOOKUP(A33,Climats!AS:BC,11,FALSE)," ")</f>
        <v xml:space="preserve"> </v>
      </c>
      <c r="AA33" s="90" t="str">
        <f>IFERROR(VLOOKUP(A33,Climats!BD:BN,11,FALSE)," ")</f>
        <v xml:space="preserve"> </v>
      </c>
      <c r="AB33" s="90" t="str">
        <f>IFERROR(VLOOKUP(A33,Climats!BO:BY,11,FALSE), " ")</f>
        <v xml:space="preserve"> </v>
      </c>
      <c r="AC33" s="90" t="str">
        <f>IFERROR(VLOOKUP(A33,Climats!BZ:CJ,11,FALSE), " ")</f>
        <v xml:space="preserve"> </v>
      </c>
      <c r="AD33" s="90">
        <f>IFERROR(VLOOKUP(A33,Climats!CK:CU,11,FALSE), " ")</f>
        <v>5</v>
      </c>
      <c r="AE33" s="90">
        <f>IFERROR(VLOOKUP(A33,Climats!CV:DF,11,FALSE), " ")</f>
        <v>5</v>
      </c>
      <c r="AF33" s="90" t="str">
        <f>IFERROR(VLOOKUP(A33,Climats!DG:DQ,11,FALSE), " ")</f>
        <v xml:space="preserve"> </v>
      </c>
      <c r="AG33" s="90" t="str">
        <f>IFERROR(VLOOKUP(A33,Climats!DR:EB,11,FALSE), " ")</f>
        <v xml:space="preserve"> </v>
      </c>
      <c r="AH33" s="84"/>
      <c r="AI33" s="84"/>
      <c r="AJ33" s="91">
        <v>69</v>
      </c>
      <c r="AK33" s="84"/>
    </row>
    <row r="34" spans="1:37" ht="14.25" x14ac:dyDescent="0.25">
      <c r="A34" s="92" t="s">
        <v>460</v>
      </c>
      <c r="B34" s="92" t="s">
        <v>822</v>
      </c>
      <c r="C34" s="102">
        <f t="shared" si="2"/>
        <v>52</v>
      </c>
      <c r="D34" s="103"/>
      <c r="E34" s="104">
        <v>0</v>
      </c>
      <c r="F34" s="104">
        <v>0</v>
      </c>
      <c r="G34" s="104">
        <f t="shared" si="1"/>
        <v>0</v>
      </c>
      <c r="H34" s="104" t="s">
        <v>1063</v>
      </c>
      <c r="I34" s="104" t="s">
        <v>1063</v>
      </c>
      <c r="J34" s="104" t="s">
        <v>1063</v>
      </c>
      <c r="K34" s="104" t="s">
        <v>1063</v>
      </c>
      <c r="L34" s="104" t="s">
        <v>1063</v>
      </c>
      <c r="M34" s="104" t="s">
        <v>1063</v>
      </c>
      <c r="N34" s="104" t="s">
        <v>1063</v>
      </c>
      <c r="O34" s="104" t="s">
        <v>1063</v>
      </c>
      <c r="P34" s="104" t="s">
        <v>1063</v>
      </c>
      <c r="Q34" s="104" t="s">
        <v>1063</v>
      </c>
      <c r="R34" s="104" t="s">
        <v>1063</v>
      </c>
      <c r="S34" s="104" t="s">
        <v>1063</v>
      </c>
      <c r="T34" s="104"/>
      <c r="U34" s="104"/>
      <c r="V34" s="90">
        <f>IFERROR(VLOOKUP(A34,Climats!A:K,11,FALSE)," ")</f>
        <v>5</v>
      </c>
      <c r="W34" s="90">
        <f>IFERROR(VLOOKUP(A35,Climats!L:V,11,FALSE)," ")</f>
        <v>5</v>
      </c>
      <c r="X34" s="90">
        <f>IFERROR(VLOOKUP(A34,Climats!W:AG,11,FALSE)," ")</f>
        <v>5</v>
      </c>
      <c r="Y34" s="90">
        <f>IFERROR(VLOOKUP(A34,Climats!AH:AR,11,FALSE)," ")</f>
        <v>5</v>
      </c>
      <c r="Z34" s="90" t="str">
        <f>IFERROR(VLOOKUP(A34,Climats!AS:BC,11,FALSE)," ")</f>
        <v xml:space="preserve"> </v>
      </c>
      <c r="AA34" s="90" t="str">
        <f>IFERROR(VLOOKUP(A34,Climats!BD:BN,11,FALSE)," ")</f>
        <v xml:space="preserve"> </v>
      </c>
      <c r="AB34" s="90" t="str">
        <f>IFERROR(VLOOKUP(A34,Climats!BO:BY,11,FALSE), " ")</f>
        <v xml:space="preserve"> </v>
      </c>
      <c r="AC34" s="90" t="str">
        <f>IFERROR(VLOOKUP(A34,Climats!BZ:CJ,11,FALSE), " ")</f>
        <v xml:space="preserve"> </v>
      </c>
      <c r="AD34" s="90" t="str">
        <f>IFERROR(VLOOKUP(A34,Climats!CK:CU,11,FALSE), " ")</f>
        <v xml:space="preserve"> </v>
      </c>
      <c r="AE34" s="90" t="str">
        <f>IFERROR(VLOOKUP(A34,Climats!CV:DF,11,FALSE), " ")</f>
        <v xml:space="preserve"> </v>
      </c>
      <c r="AF34" s="90" t="str">
        <f>IFERROR(VLOOKUP(A34,Climats!DG:DQ,11,FALSE), " ")</f>
        <v xml:space="preserve"> </v>
      </c>
      <c r="AG34" s="90">
        <f>IFERROR(VLOOKUP(A34,Climats!DR:EB,11,FALSE), " ")</f>
        <v>5</v>
      </c>
      <c r="AH34" s="84"/>
      <c r="AI34" s="84"/>
      <c r="AJ34" s="91">
        <v>52</v>
      </c>
      <c r="AK34" s="84"/>
    </row>
    <row r="35" spans="1:37" ht="14.25" x14ac:dyDescent="0.25">
      <c r="A35" s="92" t="s">
        <v>606</v>
      </c>
      <c r="B35" s="92" t="s">
        <v>822</v>
      </c>
      <c r="C35" s="102">
        <f t="shared" si="2"/>
        <v>85</v>
      </c>
      <c r="D35" s="103"/>
      <c r="E35" s="104">
        <v>0</v>
      </c>
      <c r="F35" s="104">
        <v>0</v>
      </c>
      <c r="G35" s="104">
        <f t="shared" ref="G35:G66" si="3">AVERAGE(E35:F35)</f>
        <v>0</v>
      </c>
      <c r="H35" s="104" t="s">
        <v>1063</v>
      </c>
      <c r="I35" s="104" t="s">
        <v>1063</v>
      </c>
      <c r="J35" s="104" t="s">
        <v>1063</v>
      </c>
      <c r="K35" s="104" t="s">
        <v>1063</v>
      </c>
      <c r="L35" s="104" t="s">
        <v>1063</v>
      </c>
      <c r="M35" s="104" t="s">
        <v>1063</v>
      </c>
      <c r="N35" s="104" t="s">
        <v>1063</v>
      </c>
      <c r="O35" s="104" t="s">
        <v>1063</v>
      </c>
      <c r="P35" s="104" t="s">
        <v>1063</v>
      </c>
      <c r="Q35" s="104" t="s">
        <v>1063</v>
      </c>
      <c r="R35" s="104" t="s">
        <v>1063</v>
      </c>
      <c r="S35" s="104" t="s">
        <v>1063</v>
      </c>
      <c r="T35" s="104"/>
      <c r="U35" s="104"/>
      <c r="V35" s="90">
        <f>IFERROR(VLOOKUP(A35,Climats!A:K,11,FALSE)," ")</f>
        <v>5</v>
      </c>
      <c r="W35" s="90" t="str">
        <f>IFERROR(VLOOKUP(A36,Climats!L:V,11,FALSE)," ")</f>
        <v xml:space="preserve"> </v>
      </c>
      <c r="X35" s="90">
        <f>IFERROR(VLOOKUP(A35,Climats!W:AG,11,FALSE)," ")</f>
        <v>5</v>
      </c>
      <c r="Y35" s="90">
        <f>IFERROR(VLOOKUP(A35,Climats!AH:AR,11,FALSE)," ")</f>
        <v>5</v>
      </c>
      <c r="Z35" s="90">
        <f>IFERROR(VLOOKUP(A35,Climats!AS:BC,11,FALSE)," ")</f>
        <v>5</v>
      </c>
      <c r="AA35" s="90" t="str">
        <f>IFERROR(VLOOKUP(A35,Climats!BD:BN,11,FALSE)," ")</f>
        <v xml:space="preserve"> </v>
      </c>
      <c r="AB35" s="90" t="str">
        <f>IFERROR(VLOOKUP(A35,Climats!BO:BY,11,FALSE), " ")</f>
        <v xml:space="preserve"> </v>
      </c>
      <c r="AC35" s="90" t="str">
        <f>IFERROR(VLOOKUP(A35,Climats!BZ:CJ,11,FALSE), " ")</f>
        <v xml:space="preserve"> </v>
      </c>
      <c r="AD35" s="90" t="str">
        <f>IFERROR(VLOOKUP(A35,Climats!CK:CU,11,FALSE), " ")</f>
        <v xml:space="preserve"> </v>
      </c>
      <c r="AE35" s="90" t="str">
        <f>IFERROR(VLOOKUP(A35,Climats!CV:DF,11,FALSE), " ")</f>
        <v xml:space="preserve"> </v>
      </c>
      <c r="AF35" s="90" t="str">
        <f>IFERROR(VLOOKUP(A35,Climats!DG:DQ,11,FALSE), " ")</f>
        <v xml:space="preserve"> </v>
      </c>
      <c r="AG35" s="90" t="str">
        <f>IFERROR(VLOOKUP(A35,Climats!DR:EB,11,FALSE), " ")</f>
        <v xml:space="preserve"> </v>
      </c>
      <c r="AH35" s="84"/>
      <c r="AI35" s="84"/>
      <c r="AJ35" s="91">
        <v>85</v>
      </c>
      <c r="AK35" s="84"/>
    </row>
    <row r="36" spans="1:37" ht="14.25" x14ac:dyDescent="0.25">
      <c r="A36" s="92" t="s">
        <v>6</v>
      </c>
      <c r="B36" s="92" t="s">
        <v>822</v>
      </c>
      <c r="C36" s="102">
        <f t="shared" si="2"/>
        <v>25</v>
      </c>
      <c r="D36" s="103"/>
      <c r="E36" s="104" t="s">
        <v>626</v>
      </c>
      <c r="F36" s="104">
        <v>4</v>
      </c>
      <c r="G36" s="104">
        <f t="shared" si="3"/>
        <v>4</v>
      </c>
      <c r="H36" s="104">
        <v>5</v>
      </c>
      <c r="I36" s="104">
        <v>5</v>
      </c>
      <c r="J36" s="104">
        <v>5</v>
      </c>
      <c r="K36" s="104">
        <v>5</v>
      </c>
      <c r="L36" s="104" t="s">
        <v>1063</v>
      </c>
      <c r="M36" s="104" t="s">
        <v>1063</v>
      </c>
      <c r="N36" s="104">
        <v>1</v>
      </c>
      <c r="O36" s="104">
        <v>1</v>
      </c>
      <c r="P36" s="104">
        <v>1</v>
      </c>
      <c r="Q36" s="104">
        <v>1</v>
      </c>
      <c r="R36" s="104">
        <v>2</v>
      </c>
      <c r="S36" s="104">
        <v>2</v>
      </c>
      <c r="T36" s="104"/>
      <c r="U36" s="104"/>
      <c r="V36" s="90" t="str">
        <f>IFERROR(VLOOKUP(A36,Climats!A:K,11,FALSE)," ")</f>
        <v xml:space="preserve"> </v>
      </c>
      <c r="W36" s="90">
        <f>IFERROR(VLOOKUP(A37,Climats!L:V,11,FALSE)," ")</f>
        <v>5</v>
      </c>
      <c r="X36" s="90" t="str">
        <f>IFERROR(VLOOKUP(A36,Climats!W:AG,11,FALSE)," ")</f>
        <v xml:space="preserve"> </v>
      </c>
      <c r="Y36" s="90" t="str">
        <f>IFERROR(VLOOKUP(A36,Climats!AH:AR,11,FALSE)," ")</f>
        <v xml:space="preserve"> </v>
      </c>
      <c r="Z36" s="90" t="str">
        <f>IFERROR(VLOOKUP(A36,Climats!AS:BC,11,FALSE)," ")</f>
        <v xml:space="preserve"> </v>
      </c>
      <c r="AA36" s="90" t="str">
        <f>IFERROR(VLOOKUP(A36,Climats!BD:BN,11,FALSE)," ")</f>
        <v xml:space="preserve"> </v>
      </c>
      <c r="AB36" s="90" t="str">
        <f>IFERROR(VLOOKUP(A36,Climats!BO:BY,11,FALSE), " ")</f>
        <v xml:space="preserve"> </v>
      </c>
      <c r="AC36" s="90" t="str">
        <f>IFERROR(VLOOKUP(A36,Climats!BZ:CJ,11,FALSE), " ")</f>
        <v xml:space="preserve"> </v>
      </c>
      <c r="AD36" s="90" t="str">
        <f>IFERROR(VLOOKUP(A36,Climats!CK:CU,11,FALSE), " ")</f>
        <v xml:space="preserve"> </v>
      </c>
      <c r="AE36" s="90" t="str">
        <f>IFERROR(VLOOKUP(A36,Climats!CV:DF,11,FALSE), " ")</f>
        <v xml:space="preserve"> </v>
      </c>
      <c r="AF36" s="90" t="str">
        <f>IFERROR(VLOOKUP(A36,Climats!DG:DQ,11,FALSE), " ")</f>
        <v xml:space="preserve"> </v>
      </c>
      <c r="AG36" s="90" t="str">
        <f>IFERROR(VLOOKUP(A36,Climats!DR:EB,11,FALSE), " ")</f>
        <v xml:space="preserve"> </v>
      </c>
      <c r="AH36" s="91">
        <v>25</v>
      </c>
      <c r="AI36" s="91">
        <v>25</v>
      </c>
      <c r="AJ36" s="91"/>
      <c r="AK36" s="84"/>
    </row>
    <row r="37" spans="1:37" ht="14.25" x14ac:dyDescent="0.25">
      <c r="A37" s="92" t="s">
        <v>70</v>
      </c>
      <c r="B37" s="92" t="s">
        <v>822</v>
      </c>
      <c r="C37" s="102">
        <f t="shared" si="2"/>
        <v>25.875</v>
      </c>
      <c r="D37" s="105">
        <v>0</v>
      </c>
      <c r="E37" s="104">
        <v>5</v>
      </c>
      <c r="F37" s="104">
        <v>5</v>
      </c>
      <c r="G37" s="104">
        <f t="shared" si="3"/>
        <v>5</v>
      </c>
      <c r="H37" s="104">
        <v>5</v>
      </c>
      <c r="I37" s="104">
        <v>5</v>
      </c>
      <c r="J37" s="104">
        <v>5</v>
      </c>
      <c r="K37" s="104">
        <v>5</v>
      </c>
      <c r="L37" s="104" t="s">
        <v>1063</v>
      </c>
      <c r="M37" s="104">
        <v>2</v>
      </c>
      <c r="N37" s="104">
        <v>1</v>
      </c>
      <c r="O37" s="104">
        <v>1</v>
      </c>
      <c r="P37" s="104">
        <v>1</v>
      </c>
      <c r="Q37" s="104">
        <v>1</v>
      </c>
      <c r="R37" s="104">
        <v>4</v>
      </c>
      <c r="S37" s="104">
        <v>5</v>
      </c>
      <c r="T37" s="106" t="s">
        <v>635</v>
      </c>
      <c r="U37" s="106"/>
      <c r="V37" s="93">
        <f>IFERROR(VLOOKUP(A37,Climats!A:K,11,FALSE)," ")</f>
        <v>5</v>
      </c>
      <c r="W37" s="93">
        <f>IFERROR(VLOOKUP(A38,Climats!L:V,11,FALSE)," ")</f>
        <v>5</v>
      </c>
      <c r="X37" s="93">
        <f>IFERROR(VLOOKUP(A37,Climats!W:AG,11,FALSE)," ")</f>
        <v>5</v>
      </c>
      <c r="Y37" s="93">
        <f>IFERROR(VLOOKUP(A37,Climats!AH:AR,11,FALSE)," ")</f>
        <v>5</v>
      </c>
      <c r="Z37" s="93" t="str">
        <f>IFERROR(VLOOKUP(A37,Climats!AS:BC,11,FALSE)," ")</f>
        <v xml:space="preserve"> </v>
      </c>
      <c r="AA37" s="93" t="str">
        <f>IFERROR(VLOOKUP(A37,Climats!BD:BN,11,FALSE)," ")</f>
        <v xml:space="preserve"> </v>
      </c>
      <c r="AB37" s="93" t="str">
        <f>IFERROR(VLOOKUP(A37,Climats!BO:BY,11,FALSE), " ")</f>
        <v xml:space="preserve"> </v>
      </c>
      <c r="AC37" s="93" t="str">
        <f>IFERROR(VLOOKUP(A37,Climats!BZ:CJ,11,FALSE), " ")</f>
        <v xml:space="preserve"> </v>
      </c>
      <c r="AD37" s="93" t="str">
        <f>IFERROR(VLOOKUP(A37,Climats!CK:CU,11,FALSE), " ")</f>
        <v xml:space="preserve"> </v>
      </c>
      <c r="AE37" s="93" t="str">
        <f>IFERROR(VLOOKUP(A37,Climats!CV:DF,11,FALSE), " ")</f>
        <v xml:space="preserve"> </v>
      </c>
      <c r="AF37" s="93" t="str">
        <f>IFERROR(VLOOKUP(A37,Climats!DG:DQ,11,FALSE), " ")</f>
        <v xml:space="preserve"> </v>
      </c>
      <c r="AG37" s="93">
        <f>IFERROR(VLOOKUP(A37,Climats!DR:EB,11,FALSE), " ")</f>
        <v>5</v>
      </c>
      <c r="AH37" s="91">
        <v>30</v>
      </c>
      <c r="AI37" s="91">
        <v>31</v>
      </c>
      <c r="AJ37" s="91">
        <v>22</v>
      </c>
      <c r="AK37" s="91">
        <v>20.5</v>
      </c>
    </row>
    <row r="38" spans="1:37" ht="14.25" x14ac:dyDescent="0.25">
      <c r="A38" s="92" t="s">
        <v>8</v>
      </c>
      <c r="B38" s="92" t="s">
        <v>822</v>
      </c>
      <c r="C38" s="102">
        <f t="shared" si="2"/>
        <v>31</v>
      </c>
      <c r="D38" s="105">
        <v>0</v>
      </c>
      <c r="E38" s="104">
        <v>5</v>
      </c>
      <c r="F38" s="104">
        <v>5</v>
      </c>
      <c r="G38" s="104">
        <f t="shared" si="3"/>
        <v>5</v>
      </c>
      <c r="H38" s="104">
        <v>5</v>
      </c>
      <c r="I38" s="104">
        <v>5</v>
      </c>
      <c r="J38" s="104">
        <v>5</v>
      </c>
      <c r="K38" s="104">
        <v>5</v>
      </c>
      <c r="L38" s="104" t="s">
        <v>1063</v>
      </c>
      <c r="M38" s="104" t="s">
        <v>1063</v>
      </c>
      <c r="N38" s="104" t="s">
        <v>1063</v>
      </c>
      <c r="O38" s="104" t="s">
        <v>1063</v>
      </c>
      <c r="P38" s="104">
        <v>1</v>
      </c>
      <c r="Q38" s="104">
        <v>1</v>
      </c>
      <c r="R38" s="104" t="s">
        <v>1063</v>
      </c>
      <c r="S38" s="104">
        <v>5</v>
      </c>
      <c r="T38" s="106" t="s">
        <v>637</v>
      </c>
      <c r="U38" s="106"/>
      <c r="V38" s="93" t="str">
        <f>IFERROR(VLOOKUP(A38,Climats!A:K,11,FALSE)," ")</f>
        <v xml:space="preserve"> </v>
      </c>
      <c r="W38" s="93">
        <f>IFERROR(VLOOKUP(A39,Climats!L:V,11,FALSE)," ")</f>
        <v>5</v>
      </c>
      <c r="X38" s="93">
        <f>IFERROR(VLOOKUP(A38,Climats!W:AG,11,FALSE)," ")</f>
        <v>5</v>
      </c>
      <c r="Y38" s="93">
        <f>IFERROR(VLOOKUP(A38,Climats!AH:AR,11,FALSE)," ")</f>
        <v>5</v>
      </c>
      <c r="Z38" s="93" t="str">
        <f>IFERROR(VLOOKUP(A38,Climats!AS:BC,11,FALSE)," ")</f>
        <v xml:space="preserve"> </v>
      </c>
      <c r="AA38" s="93" t="str">
        <f>IFERROR(VLOOKUP(A38,Climats!BD:BN,11,FALSE)," ")</f>
        <v xml:space="preserve"> </v>
      </c>
      <c r="AB38" s="93" t="str">
        <f>IFERROR(VLOOKUP(A38,Climats!BO:BY,11,FALSE), " ")</f>
        <v xml:space="preserve"> </v>
      </c>
      <c r="AC38" s="93" t="str">
        <f>IFERROR(VLOOKUP(A38,Climats!BZ:CJ,11,FALSE), " ")</f>
        <v xml:space="preserve"> </v>
      </c>
      <c r="AD38" s="93" t="str">
        <f>IFERROR(VLOOKUP(A38,Climats!CK:CU,11,FALSE), " ")</f>
        <v xml:space="preserve"> </v>
      </c>
      <c r="AE38" s="93" t="str">
        <f>IFERROR(VLOOKUP(A38,Climats!CV:DF,11,FALSE), " ")</f>
        <v xml:space="preserve"> </v>
      </c>
      <c r="AF38" s="93" t="str">
        <f>IFERROR(VLOOKUP(A38,Climats!DG:DQ,11,FALSE), " ")</f>
        <v xml:space="preserve"> </v>
      </c>
      <c r="AG38" s="93">
        <f>IFERROR(VLOOKUP(A38,Climats!DR:EB,11,FALSE), " ")</f>
        <v>5</v>
      </c>
      <c r="AH38" s="91">
        <v>22</v>
      </c>
      <c r="AI38" s="91">
        <v>30</v>
      </c>
      <c r="AJ38" s="91">
        <v>42</v>
      </c>
      <c r="AK38" s="91">
        <v>30</v>
      </c>
    </row>
    <row r="39" spans="1:37" ht="14.25" x14ac:dyDescent="0.25">
      <c r="A39" s="92" t="s">
        <v>11</v>
      </c>
      <c r="B39" s="92" t="s">
        <v>822</v>
      </c>
      <c r="C39" s="102">
        <f t="shared" si="2"/>
        <v>21.125</v>
      </c>
      <c r="D39" s="105">
        <v>0</v>
      </c>
      <c r="E39" s="104">
        <v>5</v>
      </c>
      <c r="F39" s="104">
        <v>5</v>
      </c>
      <c r="G39" s="104">
        <f t="shared" si="3"/>
        <v>5</v>
      </c>
      <c r="H39" s="104">
        <v>5</v>
      </c>
      <c r="I39" s="104">
        <v>5</v>
      </c>
      <c r="J39" s="104">
        <v>5</v>
      </c>
      <c r="K39" s="104">
        <v>5</v>
      </c>
      <c r="L39" s="104" t="s">
        <v>1063</v>
      </c>
      <c r="M39" s="104">
        <v>1</v>
      </c>
      <c r="N39" s="104">
        <v>1</v>
      </c>
      <c r="O39" s="104">
        <v>2</v>
      </c>
      <c r="P39" s="104">
        <v>1</v>
      </c>
      <c r="Q39" s="104" t="s">
        <v>1063</v>
      </c>
      <c r="R39" s="104" t="s">
        <v>1063</v>
      </c>
      <c r="S39" s="104" t="s">
        <v>1063</v>
      </c>
      <c r="T39" s="106" t="s">
        <v>635</v>
      </c>
      <c r="U39" s="104"/>
      <c r="V39" s="93">
        <f>IFERROR(VLOOKUP(A39,Climats!A:K,11,FALSE)," ")</f>
        <v>5</v>
      </c>
      <c r="W39" s="93" t="str">
        <f>IFERROR(VLOOKUP(A40,Climats!L:V,11,FALSE)," ")</f>
        <v xml:space="preserve"> </v>
      </c>
      <c r="X39" s="93">
        <f>IFERROR(VLOOKUP(A39,Climats!W:AG,11,FALSE)," ")</f>
        <v>5</v>
      </c>
      <c r="Y39" s="93">
        <f>IFERROR(VLOOKUP(A39,Climats!AH:AR,11,FALSE)," ")</f>
        <v>5</v>
      </c>
      <c r="Z39" s="93" t="str">
        <f>IFERROR(VLOOKUP(A39,Climats!AS:BC,11,FALSE)," ")</f>
        <v xml:space="preserve"> </v>
      </c>
      <c r="AA39" s="93" t="str">
        <f>IFERROR(VLOOKUP(A39,Climats!BD:BN,11,FALSE)," ")</f>
        <v xml:space="preserve"> </v>
      </c>
      <c r="AB39" s="93" t="str">
        <f>IFERROR(VLOOKUP(A39,Climats!BO:BY,11,FALSE), " ")</f>
        <v xml:space="preserve"> </v>
      </c>
      <c r="AC39" s="93" t="str">
        <f>IFERROR(VLOOKUP(A39,Climats!BZ:CJ,11,FALSE), " ")</f>
        <v xml:space="preserve"> </v>
      </c>
      <c r="AD39" s="93" t="str">
        <f>IFERROR(VLOOKUP(A39,Climats!CK:CU,11,FALSE), " ")</f>
        <v xml:space="preserve"> </v>
      </c>
      <c r="AE39" s="93" t="str">
        <f>IFERROR(VLOOKUP(A39,Climats!CV:DF,11,FALSE), " ")</f>
        <v xml:space="preserve"> </v>
      </c>
      <c r="AF39" s="93">
        <f>IFERROR(VLOOKUP(A39,Climats!DG:DQ,11,FALSE), " ")</f>
        <v>5</v>
      </c>
      <c r="AG39" s="93">
        <f>IFERROR(VLOOKUP(A39,Climats!DR:EB,11,FALSE), " ")</f>
        <v>5</v>
      </c>
      <c r="AH39" s="91">
        <v>21</v>
      </c>
      <c r="AI39" s="91">
        <v>19</v>
      </c>
      <c r="AJ39" s="91">
        <v>31</v>
      </c>
      <c r="AK39" s="91">
        <v>13.5</v>
      </c>
    </row>
    <row r="40" spans="1:37" ht="14.25" x14ac:dyDescent="0.25">
      <c r="A40" s="92" t="s">
        <v>59</v>
      </c>
      <c r="B40" s="92" t="s">
        <v>822</v>
      </c>
      <c r="C40" s="102">
        <f t="shared" si="2"/>
        <v>16.5</v>
      </c>
      <c r="D40" s="105">
        <v>0</v>
      </c>
      <c r="E40" s="104">
        <v>5</v>
      </c>
      <c r="F40" s="104">
        <v>5</v>
      </c>
      <c r="G40" s="104">
        <f t="shared" si="3"/>
        <v>5</v>
      </c>
      <c r="H40" s="104" t="s">
        <v>1063</v>
      </c>
      <c r="I40" s="104" t="s">
        <v>1063</v>
      </c>
      <c r="J40" s="104" t="s">
        <v>1063</v>
      </c>
      <c r="K40" s="104" t="s">
        <v>1063</v>
      </c>
      <c r="L40" s="104" t="s">
        <v>1063</v>
      </c>
      <c r="M40" s="104" t="s">
        <v>1063</v>
      </c>
      <c r="N40" s="104" t="s">
        <v>1063</v>
      </c>
      <c r="O40" s="104" t="s">
        <v>1063</v>
      </c>
      <c r="P40" s="104" t="s">
        <v>1063</v>
      </c>
      <c r="Q40" s="104" t="s">
        <v>1063</v>
      </c>
      <c r="R40" s="104" t="s">
        <v>1063</v>
      </c>
      <c r="S40" s="104" t="s">
        <v>1063</v>
      </c>
      <c r="T40" s="106" t="s">
        <v>635</v>
      </c>
      <c r="U40" s="104"/>
      <c r="V40" s="93" t="str">
        <f>IFERROR(VLOOKUP(A40,Climats!A:K,11,FALSE)," ")</f>
        <v xml:space="preserve"> </v>
      </c>
      <c r="W40" s="93" t="str">
        <f>IFERROR(VLOOKUP(A41,Climats!L:V,11,FALSE)," ")</f>
        <v xml:space="preserve"> </v>
      </c>
      <c r="X40" s="93" t="str">
        <f>IFERROR(VLOOKUP(A40,Climats!W:AG,11,FALSE)," ")</f>
        <v xml:space="preserve"> </v>
      </c>
      <c r="Y40" s="93" t="str">
        <f>IFERROR(VLOOKUP(A40,Climats!AH:AR,11,FALSE)," ")</f>
        <v xml:space="preserve"> </v>
      </c>
      <c r="Z40" s="93" t="str">
        <f>IFERROR(VLOOKUP(A40,Climats!AS:BC,11,FALSE)," ")</f>
        <v xml:space="preserve"> </v>
      </c>
      <c r="AA40" s="93" t="str">
        <f>IFERROR(VLOOKUP(A40,Climats!BD:BN,11,FALSE)," ")</f>
        <v xml:space="preserve"> </v>
      </c>
      <c r="AB40" s="93" t="str">
        <f>IFERROR(VLOOKUP(A40,Climats!BO:BY,11,FALSE), " ")</f>
        <v xml:space="preserve"> </v>
      </c>
      <c r="AC40" s="93" t="str">
        <f>IFERROR(VLOOKUP(A40,Climats!BZ:CJ,11,FALSE), " ")</f>
        <v xml:space="preserve"> </v>
      </c>
      <c r="AD40" s="93" t="str">
        <f>IFERROR(VLOOKUP(A40,Climats!CK:CU,11,FALSE), " ")</f>
        <v xml:space="preserve"> </v>
      </c>
      <c r="AE40" s="93" t="str">
        <f>IFERROR(VLOOKUP(A40,Climats!CV:DF,11,FALSE), " ")</f>
        <v xml:space="preserve"> </v>
      </c>
      <c r="AF40" s="93" t="str">
        <f>IFERROR(VLOOKUP(A40,Climats!DG:DQ,11,FALSE), " ")</f>
        <v xml:space="preserve"> </v>
      </c>
      <c r="AG40" s="93" t="str">
        <f>IFERROR(VLOOKUP(A40,Climats!DR:EB,11,FALSE), " ")</f>
        <v xml:space="preserve"> </v>
      </c>
      <c r="AH40" s="91">
        <v>22</v>
      </c>
      <c r="AI40" s="84"/>
      <c r="AJ40" s="91"/>
      <c r="AK40" s="91">
        <v>11</v>
      </c>
    </row>
    <row r="41" spans="1:37" ht="14.25" x14ac:dyDescent="0.25">
      <c r="A41" s="92" t="s">
        <v>13</v>
      </c>
      <c r="B41" s="92" t="s">
        <v>822</v>
      </c>
      <c r="C41" s="102">
        <f t="shared" si="2"/>
        <v>32.5</v>
      </c>
      <c r="D41" s="105">
        <v>0</v>
      </c>
      <c r="E41" s="104">
        <v>5</v>
      </c>
      <c r="F41" s="104">
        <v>5</v>
      </c>
      <c r="G41" s="104">
        <f t="shared" si="3"/>
        <v>5</v>
      </c>
      <c r="H41" s="104">
        <v>5</v>
      </c>
      <c r="I41" s="104">
        <v>5</v>
      </c>
      <c r="J41" s="104">
        <v>5</v>
      </c>
      <c r="K41" s="104">
        <v>5</v>
      </c>
      <c r="L41" s="104">
        <v>4</v>
      </c>
      <c r="M41" s="104" t="s">
        <v>1063</v>
      </c>
      <c r="N41" s="104" t="s">
        <v>1063</v>
      </c>
      <c r="O41" s="104">
        <v>2</v>
      </c>
      <c r="P41" s="104">
        <v>2</v>
      </c>
      <c r="Q41" s="104">
        <v>4</v>
      </c>
      <c r="R41" s="104">
        <v>5</v>
      </c>
      <c r="S41" s="104">
        <v>5</v>
      </c>
      <c r="T41" s="106" t="s">
        <v>635</v>
      </c>
      <c r="U41" s="106"/>
      <c r="V41" s="93" t="str">
        <f>IFERROR(VLOOKUP(A41,Climats!A:K,11,FALSE)," ")</f>
        <v xml:space="preserve"> </v>
      </c>
      <c r="W41" s="93">
        <f>IFERROR(VLOOKUP(A42,Climats!L:V,11,FALSE)," ")</f>
        <v>5</v>
      </c>
      <c r="X41" s="93">
        <f>IFERROR(VLOOKUP(A41,Climats!W:AG,11,FALSE)," ")</f>
        <v>4</v>
      </c>
      <c r="Y41" s="93">
        <f>IFERROR(VLOOKUP(A41,Climats!AH:AR,11,FALSE)," ")</f>
        <v>4</v>
      </c>
      <c r="Z41" s="93" t="str">
        <f>IFERROR(VLOOKUP(A41,Climats!AS:BC,11,FALSE)," ")</f>
        <v xml:space="preserve"> </v>
      </c>
      <c r="AA41" s="93" t="str">
        <f>IFERROR(VLOOKUP(A41,Climats!BD:BN,11,FALSE)," ")</f>
        <v xml:space="preserve"> </v>
      </c>
      <c r="AB41" s="93" t="str">
        <f>IFERROR(VLOOKUP(A41,Climats!BO:BY,11,FALSE), " ")</f>
        <v xml:space="preserve"> </v>
      </c>
      <c r="AC41" s="93" t="str">
        <f>IFERROR(VLOOKUP(A41,Climats!BZ:CJ,11,FALSE), " ")</f>
        <v xml:space="preserve"> </v>
      </c>
      <c r="AD41" s="93" t="str">
        <f>IFERROR(VLOOKUP(A41,Climats!CK:CU,11,FALSE), " ")</f>
        <v xml:space="preserve"> </v>
      </c>
      <c r="AE41" s="93" t="str">
        <f>IFERROR(VLOOKUP(A41,Climats!CV:DF,11,FALSE), " ")</f>
        <v xml:space="preserve"> </v>
      </c>
      <c r="AF41" s="93" t="str">
        <f>IFERROR(VLOOKUP(A41,Climats!DG:DQ,11,FALSE), " ")</f>
        <v xml:space="preserve"> </v>
      </c>
      <c r="AG41" s="93" t="str">
        <f>IFERROR(VLOOKUP(A41,Climats!DR:EB,11,FALSE), " ")</f>
        <v xml:space="preserve"> </v>
      </c>
      <c r="AH41" s="91">
        <v>32</v>
      </c>
      <c r="AI41" s="91">
        <v>40</v>
      </c>
      <c r="AJ41" s="91">
        <v>29</v>
      </c>
      <c r="AK41" s="91">
        <v>29</v>
      </c>
    </row>
    <row r="42" spans="1:37" ht="14.25" x14ac:dyDescent="0.25">
      <c r="A42" s="92" t="s">
        <v>14</v>
      </c>
      <c r="B42" s="92" t="s">
        <v>822</v>
      </c>
      <c r="C42" s="102">
        <f t="shared" si="2"/>
        <v>19.125</v>
      </c>
      <c r="D42" s="105">
        <v>0</v>
      </c>
      <c r="E42" s="104">
        <v>5</v>
      </c>
      <c r="F42" s="104">
        <v>5</v>
      </c>
      <c r="G42" s="104">
        <f t="shared" si="3"/>
        <v>5</v>
      </c>
      <c r="H42" s="104" t="s">
        <v>1063</v>
      </c>
      <c r="I42" s="104" t="s">
        <v>1063</v>
      </c>
      <c r="J42" s="104" t="s">
        <v>1063</v>
      </c>
      <c r="K42" s="104" t="s">
        <v>1063</v>
      </c>
      <c r="L42" s="104" t="s">
        <v>1063</v>
      </c>
      <c r="M42" s="104" t="s">
        <v>1063</v>
      </c>
      <c r="N42" s="104" t="s">
        <v>1063</v>
      </c>
      <c r="O42" s="104" t="s">
        <v>1063</v>
      </c>
      <c r="P42" s="104" t="s">
        <v>1063</v>
      </c>
      <c r="Q42" s="104" t="s">
        <v>1063</v>
      </c>
      <c r="R42" s="104" t="s">
        <v>1063</v>
      </c>
      <c r="S42" s="104" t="s">
        <v>1063</v>
      </c>
      <c r="T42" s="106" t="s">
        <v>635</v>
      </c>
      <c r="U42" s="104"/>
      <c r="V42" s="93">
        <f>IFERROR(VLOOKUP(A42,Climats!A:K,11,FALSE)," ")</f>
        <v>5</v>
      </c>
      <c r="W42" s="93" t="str">
        <f>IFERROR(VLOOKUP(A43,Climats!L:V,11,FALSE)," ")</f>
        <v xml:space="preserve"> </v>
      </c>
      <c r="X42" s="93">
        <f>IFERROR(VLOOKUP(A42,Climats!W:AG,11,FALSE)," ")</f>
        <v>4</v>
      </c>
      <c r="Y42" s="93" t="str">
        <f>IFERROR(VLOOKUP(A42,Climats!AH:AR,11,FALSE)," ")</f>
        <v xml:space="preserve"> </v>
      </c>
      <c r="Z42" s="93" t="str">
        <f>IFERROR(VLOOKUP(A42,Climats!AS:BC,11,FALSE)," ")</f>
        <v xml:space="preserve"> </v>
      </c>
      <c r="AA42" s="93" t="str">
        <f>IFERROR(VLOOKUP(A42,Climats!BD:BN,11,FALSE)," ")</f>
        <v xml:space="preserve"> </v>
      </c>
      <c r="AB42" s="93" t="str">
        <f>IFERROR(VLOOKUP(A42,Climats!BO:BY,11,FALSE), " ")</f>
        <v xml:space="preserve"> </v>
      </c>
      <c r="AC42" s="93" t="str">
        <f>IFERROR(VLOOKUP(A42,Climats!BZ:CJ,11,FALSE), " ")</f>
        <v xml:space="preserve"> </v>
      </c>
      <c r="AD42" s="93" t="str">
        <f>IFERROR(VLOOKUP(A42,Climats!CK:CU,11,FALSE), " ")</f>
        <v xml:space="preserve"> </v>
      </c>
      <c r="AE42" s="93" t="str">
        <f>IFERROR(VLOOKUP(A42,Climats!CV:DF,11,FALSE), " ")</f>
        <v xml:space="preserve"> </v>
      </c>
      <c r="AF42" s="93">
        <f>IFERROR(VLOOKUP(A42,Climats!DG:DQ,11,FALSE), " ")</f>
        <v>5</v>
      </c>
      <c r="AG42" s="93">
        <f>IFERROR(VLOOKUP(A42,Climats!DR:EB,11,FALSE), " ")</f>
        <v>5</v>
      </c>
      <c r="AH42" s="91">
        <v>21</v>
      </c>
      <c r="AI42" s="91">
        <v>18</v>
      </c>
      <c r="AJ42" s="91">
        <v>24</v>
      </c>
      <c r="AK42" s="91">
        <v>13.5</v>
      </c>
    </row>
    <row r="43" spans="1:37" ht="14.25" x14ac:dyDescent="0.25">
      <c r="A43" s="92" t="s">
        <v>17</v>
      </c>
      <c r="B43" s="92" t="s">
        <v>822</v>
      </c>
      <c r="C43" s="102">
        <f t="shared" si="2"/>
        <v>21</v>
      </c>
      <c r="D43" s="105">
        <v>0</v>
      </c>
      <c r="E43" s="104">
        <v>5</v>
      </c>
      <c r="F43" s="104">
        <v>5</v>
      </c>
      <c r="G43" s="104">
        <f t="shared" si="3"/>
        <v>5</v>
      </c>
      <c r="H43" s="104" t="s">
        <v>1063</v>
      </c>
      <c r="I43" s="104" t="s">
        <v>1063</v>
      </c>
      <c r="J43" s="104" t="s">
        <v>1063</v>
      </c>
      <c r="K43" s="104" t="s">
        <v>1063</v>
      </c>
      <c r="L43" s="104" t="s">
        <v>1063</v>
      </c>
      <c r="M43" s="104" t="s">
        <v>1063</v>
      </c>
      <c r="N43" s="104" t="s">
        <v>1063</v>
      </c>
      <c r="O43" s="104" t="s">
        <v>1063</v>
      </c>
      <c r="P43" s="104" t="s">
        <v>1063</v>
      </c>
      <c r="Q43" s="104" t="s">
        <v>1063</v>
      </c>
      <c r="R43" s="104" t="s">
        <v>1063</v>
      </c>
      <c r="S43" s="104" t="s">
        <v>1063</v>
      </c>
      <c r="T43" s="106" t="s">
        <v>635</v>
      </c>
      <c r="U43" s="104"/>
      <c r="V43" s="93" t="str">
        <f>IFERROR(VLOOKUP(A43,Climats!A:K,11,FALSE)," ")</f>
        <v xml:space="preserve"> </v>
      </c>
      <c r="W43" s="93" t="str">
        <f>IFERROR(VLOOKUP(A44,Climats!L:V,11,FALSE)," ")</f>
        <v xml:space="preserve"> </v>
      </c>
      <c r="X43" s="93" t="str">
        <f>IFERROR(VLOOKUP(A43,Climats!W:AG,11,FALSE)," ")</f>
        <v xml:space="preserve"> </v>
      </c>
      <c r="Y43" s="93" t="str">
        <f>IFERROR(VLOOKUP(A43,Climats!AH:AR,11,FALSE)," ")</f>
        <v xml:space="preserve"> </v>
      </c>
      <c r="Z43" s="93" t="str">
        <f>IFERROR(VLOOKUP(A43,Climats!AS:BC,11,FALSE)," ")</f>
        <v xml:space="preserve"> </v>
      </c>
      <c r="AA43" s="93" t="str">
        <f>IFERROR(VLOOKUP(A43,Climats!BD:BN,11,FALSE)," ")</f>
        <v xml:space="preserve"> </v>
      </c>
      <c r="AB43" s="93" t="str">
        <f>IFERROR(VLOOKUP(A43,Climats!BO:BY,11,FALSE), " ")</f>
        <v xml:space="preserve"> </v>
      </c>
      <c r="AC43" s="93" t="str">
        <f>IFERROR(VLOOKUP(A43,Climats!BZ:CJ,11,FALSE), " ")</f>
        <v xml:space="preserve"> </v>
      </c>
      <c r="AD43" s="93" t="str">
        <f>IFERROR(VLOOKUP(A43,Climats!CK:CU,11,FALSE), " ")</f>
        <v xml:space="preserve"> </v>
      </c>
      <c r="AE43" s="93" t="str">
        <f>IFERROR(VLOOKUP(A43,Climats!CV:DF,11,FALSE), " ")</f>
        <v xml:space="preserve"> </v>
      </c>
      <c r="AF43" s="93" t="str">
        <f>IFERROR(VLOOKUP(A43,Climats!DG:DQ,11,FALSE), " ")</f>
        <v xml:space="preserve"> </v>
      </c>
      <c r="AG43" s="93" t="str">
        <f>IFERROR(VLOOKUP(A43,Climats!DR:EB,11,FALSE), " ")</f>
        <v xml:space="preserve"> </v>
      </c>
      <c r="AH43" s="91">
        <v>23</v>
      </c>
      <c r="AI43" s="91">
        <v>20</v>
      </c>
      <c r="AJ43" s="91"/>
      <c r="AK43" s="84">
        <v>20</v>
      </c>
    </row>
    <row r="44" spans="1:37" ht="14.25" x14ac:dyDescent="0.25">
      <c r="A44" s="92" t="s">
        <v>494</v>
      </c>
      <c r="B44" s="92" t="s">
        <v>1253</v>
      </c>
      <c r="C44" s="102">
        <f t="shared" si="2"/>
        <v>72.335000000000008</v>
      </c>
      <c r="D44" s="103"/>
      <c r="E44" s="104">
        <v>0</v>
      </c>
      <c r="F44" s="104">
        <v>0</v>
      </c>
      <c r="G44" s="104">
        <f t="shared" si="3"/>
        <v>0</v>
      </c>
      <c r="H44" s="104">
        <v>1</v>
      </c>
      <c r="I44" s="104">
        <v>1</v>
      </c>
      <c r="J44" s="104">
        <v>2</v>
      </c>
      <c r="K44" s="104" t="s">
        <v>1063</v>
      </c>
      <c r="L44" s="104">
        <v>4</v>
      </c>
      <c r="M44" s="104">
        <v>4</v>
      </c>
      <c r="N44" s="104">
        <v>4</v>
      </c>
      <c r="O44" s="104">
        <v>4</v>
      </c>
      <c r="P44" s="104">
        <v>4</v>
      </c>
      <c r="Q44" s="104" t="s">
        <v>1063</v>
      </c>
      <c r="R44" s="104">
        <v>2</v>
      </c>
      <c r="S44" s="104">
        <v>2</v>
      </c>
      <c r="T44" s="104"/>
      <c r="U44" s="104"/>
      <c r="V44" s="90" t="str">
        <f>IFERROR(VLOOKUP(A44,Climats!A:K,11,FALSE)," ")</f>
        <v xml:space="preserve"> </v>
      </c>
      <c r="W44" s="90">
        <f>IFERROR(VLOOKUP(A45,Climats!L:V,11,FALSE)," ")</f>
        <v>5</v>
      </c>
      <c r="X44" s="90" t="str">
        <f>IFERROR(VLOOKUP(A44,Climats!W:AG,11,FALSE)," ")</f>
        <v xml:space="preserve"> </v>
      </c>
      <c r="Y44" s="90" t="str">
        <f>IFERROR(VLOOKUP(A44,Climats!AH:AR,11,FALSE)," ")</f>
        <v xml:space="preserve"> </v>
      </c>
      <c r="Z44" s="90" t="str">
        <f>IFERROR(VLOOKUP(A44,Climats!AS:BC,11,FALSE)," ")</f>
        <v xml:space="preserve"> </v>
      </c>
      <c r="AA44" s="90">
        <f>IFERROR(VLOOKUP(A44,Climats!BD:BN,11,FALSE)," ")</f>
        <v>5</v>
      </c>
      <c r="AB44" s="90" t="str">
        <f>IFERROR(VLOOKUP(A44,Climats!BO:BY,11,FALSE), " ")</f>
        <v xml:space="preserve"> </v>
      </c>
      <c r="AC44" s="90" t="str">
        <f>IFERROR(VLOOKUP(A44,Climats!BZ:CJ,11,FALSE), " ")</f>
        <v xml:space="preserve"> </v>
      </c>
      <c r="AD44" s="90" t="str">
        <f>IFERROR(VLOOKUP(A44,Climats!CK:CU,11,FALSE), " ")</f>
        <v xml:space="preserve"> </v>
      </c>
      <c r="AE44" s="90" t="str">
        <f>IFERROR(VLOOKUP(A44,Climats!CV:DF,11,FALSE), " ")</f>
        <v xml:space="preserve"> </v>
      </c>
      <c r="AF44" s="90" t="str">
        <f>IFERROR(VLOOKUP(A44,Climats!DG:DQ,11,FALSE), " ")</f>
        <v xml:space="preserve"> </v>
      </c>
      <c r="AG44" s="90" t="str">
        <f>IFERROR(VLOOKUP(A44,Climats!DR:EB,11,FALSE), " ")</f>
        <v xml:space="preserve"> </v>
      </c>
      <c r="AH44" s="84"/>
      <c r="AI44" s="84"/>
      <c r="AJ44" s="91">
        <v>60</v>
      </c>
      <c r="AK44" s="84">
        <v>84.67</v>
      </c>
    </row>
    <row r="45" spans="1:37" ht="14.25" x14ac:dyDescent="0.25">
      <c r="A45" s="92" t="s">
        <v>463</v>
      </c>
      <c r="B45" s="92" t="s">
        <v>1253</v>
      </c>
      <c r="C45" s="102">
        <f t="shared" si="2"/>
        <v>55.556666666666672</v>
      </c>
      <c r="D45" s="103"/>
      <c r="E45" s="104">
        <v>0</v>
      </c>
      <c r="F45" s="104">
        <v>0</v>
      </c>
      <c r="G45" s="104">
        <f t="shared" si="3"/>
        <v>0</v>
      </c>
      <c r="H45" s="104">
        <v>2</v>
      </c>
      <c r="I45" s="104">
        <v>2</v>
      </c>
      <c r="J45" s="104">
        <v>2</v>
      </c>
      <c r="K45" s="104">
        <v>4</v>
      </c>
      <c r="L45" s="104">
        <v>5</v>
      </c>
      <c r="M45" s="104">
        <v>4</v>
      </c>
      <c r="N45" s="104">
        <v>4</v>
      </c>
      <c r="O45" s="104">
        <v>4</v>
      </c>
      <c r="P45" s="104">
        <v>5</v>
      </c>
      <c r="Q45" s="104">
        <v>4</v>
      </c>
      <c r="R45" s="104">
        <v>3</v>
      </c>
      <c r="S45" s="104">
        <v>2</v>
      </c>
      <c r="T45" s="104"/>
      <c r="U45" s="104"/>
      <c r="V45" s="90" t="str">
        <f>IFERROR(VLOOKUP(A45,Climats!A:K,11,FALSE)," ")</f>
        <v xml:space="preserve"> </v>
      </c>
      <c r="W45" s="90" t="str">
        <f>IFERROR(VLOOKUP(A46,Climats!L:V,11,FALSE)," ")</f>
        <v xml:space="preserve"> </v>
      </c>
      <c r="X45" s="90">
        <f>IFERROR(VLOOKUP(A45,Climats!W:AG,11,FALSE)," ")</f>
        <v>5</v>
      </c>
      <c r="Y45" s="90">
        <f>IFERROR(VLOOKUP(A45,Climats!AH:AR,11,FALSE)," ")</f>
        <v>5</v>
      </c>
      <c r="Z45" s="90">
        <f>IFERROR(VLOOKUP(A45,Climats!AS:BC,11,FALSE)," ")</f>
        <v>5</v>
      </c>
      <c r="AA45" s="90">
        <f>IFERROR(VLOOKUP(A45,Climats!BD:BN,11,FALSE)," ")</f>
        <v>5</v>
      </c>
      <c r="AB45" s="90">
        <f>IFERROR(VLOOKUP(A45,Climats!BO:BY,11,FALSE), " ")</f>
        <v>5</v>
      </c>
      <c r="AC45" s="90">
        <f>IFERROR(VLOOKUP(A45,Climats!BZ:CJ,11,FALSE), " ")</f>
        <v>5</v>
      </c>
      <c r="AD45" s="90">
        <f>IFERROR(VLOOKUP(A45,Climats!CK:CU,11,FALSE), " ")</f>
        <v>5</v>
      </c>
      <c r="AE45" s="90">
        <f>IFERROR(VLOOKUP(A45,Climats!CV:DF,11,FALSE), " ")</f>
        <v>5</v>
      </c>
      <c r="AF45" s="90">
        <f>IFERROR(VLOOKUP(A45,Climats!DG:DQ,11,FALSE), " ")</f>
        <v>5</v>
      </c>
      <c r="AG45" s="90">
        <f>IFERROR(VLOOKUP(A45,Climats!DR:EB,11,FALSE), " ")</f>
        <v>5</v>
      </c>
      <c r="AH45" s="91">
        <v>43</v>
      </c>
      <c r="AI45" s="84"/>
      <c r="AJ45" s="91">
        <v>53</v>
      </c>
      <c r="AK45" s="84">
        <v>70.67</v>
      </c>
    </row>
    <row r="46" spans="1:37" ht="14.25" x14ac:dyDescent="0.25">
      <c r="A46" s="92" t="s">
        <v>3</v>
      </c>
      <c r="B46" s="92" t="s">
        <v>820</v>
      </c>
      <c r="C46" s="102">
        <f t="shared" si="2"/>
        <v>33.975000000000001</v>
      </c>
      <c r="D46" s="105">
        <v>0</v>
      </c>
      <c r="E46" s="104">
        <v>5</v>
      </c>
      <c r="F46" s="104">
        <v>5</v>
      </c>
      <c r="G46" s="104">
        <f t="shared" si="3"/>
        <v>5</v>
      </c>
      <c r="H46" s="104">
        <v>4</v>
      </c>
      <c r="I46" s="104">
        <v>5</v>
      </c>
      <c r="J46" s="104">
        <v>5</v>
      </c>
      <c r="K46" s="104">
        <v>5</v>
      </c>
      <c r="L46" s="104">
        <v>1</v>
      </c>
      <c r="M46" s="104">
        <v>1</v>
      </c>
      <c r="N46" s="104">
        <v>1</v>
      </c>
      <c r="O46" s="104">
        <v>2</v>
      </c>
      <c r="P46" s="104" t="s">
        <v>1063</v>
      </c>
      <c r="Q46" s="104">
        <v>4</v>
      </c>
      <c r="R46" s="104">
        <v>4</v>
      </c>
      <c r="S46" s="104">
        <v>5</v>
      </c>
      <c r="T46" s="106" t="s">
        <v>635</v>
      </c>
      <c r="U46" s="106"/>
      <c r="V46" s="93">
        <f>IFERROR(VLOOKUP(A46,Climats!A:K,11,FALSE)," ")</f>
        <v>4</v>
      </c>
      <c r="W46" s="93" t="str">
        <f>IFERROR(VLOOKUP(A47,Climats!L:V,11,FALSE)," ")</f>
        <v xml:space="preserve"> </v>
      </c>
      <c r="X46" s="93" t="str">
        <f>IFERROR(VLOOKUP(A46,Climats!W:AG,11,FALSE)," ")</f>
        <v xml:space="preserve"> </v>
      </c>
      <c r="Y46" s="93" t="str">
        <f>IFERROR(VLOOKUP(A46,Climats!AH:AR,11,FALSE)," ")</f>
        <v xml:space="preserve"> </v>
      </c>
      <c r="Z46" s="93" t="str">
        <f>IFERROR(VLOOKUP(A46,Climats!AS:BC,11,FALSE)," ")</f>
        <v xml:space="preserve"> </v>
      </c>
      <c r="AA46" s="93" t="str">
        <f>IFERROR(VLOOKUP(A46,Climats!BD:BN,11,FALSE)," ")</f>
        <v xml:space="preserve"> </v>
      </c>
      <c r="AB46" s="93" t="str">
        <f>IFERROR(VLOOKUP(A46,Climats!BO:BY,11,FALSE), " ")</f>
        <v xml:space="preserve"> </v>
      </c>
      <c r="AC46" s="93" t="str">
        <f>IFERROR(VLOOKUP(A46,Climats!BZ:CJ,11,FALSE), " ")</f>
        <v xml:space="preserve"> </v>
      </c>
      <c r="AD46" s="93" t="str">
        <f>IFERROR(VLOOKUP(A46,Climats!CK:CU,11,FALSE), " ")</f>
        <v xml:space="preserve"> </v>
      </c>
      <c r="AE46" s="93" t="str">
        <f>IFERROR(VLOOKUP(A46,Climats!CV:DF,11,FALSE), " ")</f>
        <v xml:space="preserve"> </v>
      </c>
      <c r="AF46" s="93">
        <f>IFERROR(VLOOKUP(A46,Climats!DG:DQ,11,FALSE), " ")</f>
        <v>4</v>
      </c>
      <c r="AG46" s="93">
        <f>IFERROR(VLOOKUP(A46,Climats!DR:EB,11,FALSE), " ")</f>
        <v>4</v>
      </c>
      <c r="AH46" s="91">
        <v>40</v>
      </c>
      <c r="AI46" s="91">
        <v>32</v>
      </c>
      <c r="AJ46" s="91">
        <v>25</v>
      </c>
      <c r="AK46" s="91">
        <v>38.9</v>
      </c>
    </row>
    <row r="47" spans="1:37" ht="14.25" x14ac:dyDescent="0.25">
      <c r="A47" s="92" t="s">
        <v>4</v>
      </c>
      <c r="B47" s="92" t="s">
        <v>820</v>
      </c>
      <c r="C47" s="102">
        <f t="shared" si="2"/>
        <v>22.145</v>
      </c>
      <c r="D47" s="105">
        <v>0</v>
      </c>
      <c r="E47" s="104">
        <v>5</v>
      </c>
      <c r="F47" s="104">
        <v>5</v>
      </c>
      <c r="G47" s="104">
        <f t="shared" si="3"/>
        <v>5</v>
      </c>
      <c r="H47" s="104" t="s">
        <v>1063</v>
      </c>
      <c r="I47" s="104" t="s">
        <v>1063</v>
      </c>
      <c r="J47" s="104" t="s">
        <v>1063</v>
      </c>
      <c r="K47" s="104">
        <v>4</v>
      </c>
      <c r="L47" s="104">
        <v>4</v>
      </c>
      <c r="M47" s="104">
        <v>3</v>
      </c>
      <c r="N47" s="104">
        <v>4</v>
      </c>
      <c r="O47" s="104">
        <v>4</v>
      </c>
      <c r="P47" s="104">
        <v>4</v>
      </c>
      <c r="Q47" s="104">
        <v>4</v>
      </c>
      <c r="R47" s="104" t="s">
        <v>1063</v>
      </c>
      <c r="S47" s="104" t="s">
        <v>1063</v>
      </c>
      <c r="T47" s="106" t="s">
        <v>636</v>
      </c>
      <c r="U47" s="106"/>
      <c r="V47" s="93" t="str">
        <f>IFERROR(VLOOKUP(A47,Climats!A:K,11,FALSE)," ")</f>
        <v xml:space="preserve"> </v>
      </c>
      <c r="W47" s="93" t="str">
        <f>IFERROR(VLOOKUP(A48,Climats!L:V,11,FALSE)," ")</f>
        <v xml:space="preserve"> </v>
      </c>
      <c r="X47" s="93" t="str">
        <f>IFERROR(VLOOKUP(A47,Climats!W:AG,11,FALSE)," ")</f>
        <v xml:space="preserve"> </v>
      </c>
      <c r="Y47" s="93" t="str">
        <f>IFERROR(VLOOKUP(A47,Climats!AH:AR,11,FALSE)," ")</f>
        <v xml:space="preserve"> </v>
      </c>
      <c r="Z47" s="93" t="str">
        <f>IFERROR(VLOOKUP(A47,Climats!AS:BC,11,FALSE)," ")</f>
        <v xml:space="preserve"> </v>
      </c>
      <c r="AA47" s="93" t="str">
        <f>IFERROR(VLOOKUP(A47,Climats!BD:BN,11,FALSE)," ")</f>
        <v xml:space="preserve"> </v>
      </c>
      <c r="AB47" s="93" t="str">
        <f>IFERROR(VLOOKUP(A47,Climats!BO:BY,11,FALSE), " ")</f>
        <v xml:space="preserve"> </v>
      </c>
      <c r="AC47" s="93" t="str">
        <f>IFERROR(VLOOKUP(A47,Climats!BZ:CJ,11,FALSE), " ")</f>
        <v xml:space="preserve"> </v>
      </c>
      <c r="AD47" s="93" t="str">
        <f>IFERROR(VLOOKUP(A47,Climats!CK:CU,11,FALSE), " ")</f>
        <v xml:space="preserve"> </v>
      </c>
      <c r="AE47" s="93" t="str">
        <f>IFERROR(VLOOKUP(A47,Climats!CV:DF,11,FALSE), " ")</f>
        <v xml:space="preserve"> </v>
      </c>
      <c r="AF47" s="93" t="str">
        <f>IFERROR(VLOOKUP(A47,Climats!DG:DQ,11,FALSE), " ")</f>
        <v xml:space="preserve"> </v>
      </c>
      <c r="AG47" s="93" t="str">
        <f>IFERROR(VLOOKUP(A47,Climats!DR:EB,11,FALSE), " ")</f>
        <v xml:space="preserve"> </v>
      </c>
      <c r="AH47" s="91">
        <v>20</v>
      </c>
      <c r="AI47" s="91">
        <v>24</v>
      </c>
      <c r="AJ47" s="91">
        <v>21</v>
      </c>
      <c r="AK47" s="91">
        <v>23.58</v>
      </c>
    </row>
    <row r="48" spans="1:37" ht="14.25" x14ac:dyDescent="0.25">
      <c r="A48" s="92" t="s">
        <v>5</v>
      </c>
      <c r="B48" s="92" t="s">
        <v>820</v>
      </c>
      <c r="C48" s="102">
        <f t="shared" si="2"/>
        <v>39.832499999999996</v>
      </c>
      <c r="D48" s="103"/>
      <c r="E48" s="104">
        <v>5</v>
      </c>
      <c r="F48" s="104">
        <v>5</v>
      </c>
      <c r="G48" s="104">
        <f t="shared" si="3"/>
        <v>5</v>
      </c>
      <c r="H48" s="104">
        <v>5</v>
      </c>
      <c r="I48" s="104">
        <v>5</v>
      </c>
      <c r="J48" s="104">
        <v>5</v>
      </c>
      <c r="K48" s="104">
        <v>5</v>
      </c>
      <c r="L48" s="104">
        <v>5</v>
      </c>
      <c r="M48" s="104">
        <v>5</v>
      </c>
      <c r="N48" s="104">
        <v>3</v>
      </c>
      <c r="O48" s="104">
        <v>4</v>
      </c>
      <c r="P48" s="104">
        <v>5</v>
      </c>
      <c r="Q48" s="104">
        <v>5</v>
      </c>
      <c r="R48" s="104">
        <v>5</v>
      </c>
      <c r="S48" s="104">
        <v>5</v>
      </c>
      <c r="T48" s="104"/>
      <c r="U48" s="104"/>
      <c r="V48" s="90">
        <f>IFERROR(VLOOKUP(A48,Climats!A:K,11,FALSE)," ")</f>
        <v>5</v>
      </c>
      <c r="W48" s="90" t="str">
        <f>IFERROR(VLOOKUP(A49,Climats!L:V,11,FALSE)," ")</f>
        <v xml:space="preserve"> </v>
      </c>
      <c r="X48" s="90" t="str">
        <f>IFERROR(VLOOKUP(A48,Climats!W:AG,11,FALSE)," ")</f>
        <v xml:space="preserve"> </v>
      </c>
      <c r="Y48" s="90" t="str">
        <f>IFERROR(VLOOKUP(A48,Climats!AH:AR,11,FALSE)," ")</f>
        <v xml:space="preserve"> </v>
      </c>
      <c r="Z48" s="90" t="str">
        <f>IFERROR(VLOOKUP(A48,Climats!AS:BC,11,FALSE)," ")</f>
        <v xml:space="preserve"> </v>
      </c>
      <c r="AA48" s="90" t="str">
        <f>IFERROR(VLOOKUP(A48,Climats!BD:BN,11,FALSE)," ")</f>
        <v xml:space="preserve"> </v>
      </c>
      <c r="AB48" s="90" t="str">
        <f>IFERROR(VLOOKUP(A48,Climats!BO:BY,11,FALSE), " ")</f>
        <v xml:space="preserve"> </v>
      </c>
      <c r="AC48" s="90" t="str">
        <f>IFERROR(VLOOKUP(A48,Climats!BZ:CJ,11,FALSE), " ")</f>
        <v xml:space="preserve"> </v>
      </c>
      <c r="AD48" s="90" t="str">
        <f>IFERROR(VLOOKUP(A48,Climats!CK:CU,11,FALSE), " ")</f>
        <v xml:space="preserve"> </v>
      </c>
      <c r="AE48" s="90">
        <f>IFERROR(VLOOKUP(A48,Climats!CV:DF,11,FALSE), " ")</f>
        <v>5</v>
      </c>
      <c r="AF48" s="90">
        <f>IFERROR(VLOOKUP(A48,Climats!DG:DQ,11,FALSE), " ")</f>
        <v>5</v>
      </c>
      <c r="AG48" s="90">
        <f>IFERROR(VLOOKUP(A48,Climats!DR:EB,11,FALSE), " ")</f>
        <v>5</v>
      </c>
      <c r="AH48" s="91">
        <v>42</v>
      </c>
      <c r="AI48" s="91">
        <v>35</v>
      </c>
      <c r="AJ48" s="91">
        <v>35</v>
      </c>
      <c r="AK48" s="91">
        <v>47.33</v>
      </c>
    </row>
    <row r="49" spans="1:37" ht="14.25" x14ac:dyDescent="0.25">
      <c r="A49" s="92" t="s">
        <v>7</v>
      </c>
      <c r="B49" s="92" t="s">
        <v>820</v>
      </c>
      <c r="C49" s="102">
        <f t="shared" si="2"/>
        <v>31.892499999999998</v>
      </c>
      <c r="D49" s="105">
        <v>0</v>
      </c>
      <c r="E49" s="104">
        <v>5</v>
      </c>
      <c r="F49" s="104">
        <v>5</v>
      </c>
      <c r="G49" s="104">
        <f t="shared" si="3"/>
        <v>5</v>
      </c>
      <c r="H49" s="104">
        <v>5</v>
      </c>
      <c r="I49" s="104">
        <v>5</v>
      </c>
      <c r="J49" s="104">
        <v>5</v>
      </c>
      <c r="K49" s="104">
        <v>4</v>
      </c>
      <c r="L49" s="104">
        <v>1</v>
      </c>
      <c r="M49" s="104">
        <v>1</v>
      </c>
      <c r="N49" s="104">
        <v>1</v>
      </c>
      <c r="O49" s="104">
        <v>1</v>
      </c>
      <c r="P49" s="104" t="s">
        <v>1063</v>
      </c>
      <c r="Q49" s="104">
        <v>4</v>
      </c>
      <c r="R49" s="104">
        <v>4</v>
      </c>
      <c r="S49" s="104">
        <v>5</v>
      </c>
      <c r="T49" s="106" t="s">
        <v>635</v>
      </c>
      <c r="U49" s="106"/>
      <c r="V49" s="93">
        <f>IFERROR(VLOOKUP(A49,Climats!A:K,11,FALSE)," ")</f>
        <v>5</v>
      </c>
      <c r="W49" s="93" t="str">
        <f>IFERROR(VLOOKUP(A50,Climats!L:V,11,FALSE)," ")</f>
        <v xml:space="preserve"> </v>
      </c>
      <c r="X49" s="93" t="str">
        <f>IFERROR(VLOOKUP(A49,Climats!W:AG,11,FALSE)," ")</f>
        <v xml:space="preserve"> </v>
      </c>
      <c r="Y49" s="93" t="str">
        <f>IFERROR(VLOOKUP(A49,Climats!AH:AR,11,FALSE)," ")</f>
        <v xml:space="preserve"> </v>
      </c>
      <c r="Z49" s="93" t="str">
        <f>IFERROR(VLOOKUP(A49,Climats!AS:BC,11,FALSE)," ")</f>
        <v xml:space="preserve"> </v>
      </c>
      <c r="AA49" s="93" t="str">
        <f>IFERROR(VLOOKUP(A49,Climats!BD:BN,11,FALSE)," ")</f>
        <v xml:space="preserve"> </v>
      </c>
      <c r="AB49" s="93" t="str">
        <f>IFERROR(VLOOKUP(A49,Climats!BO:BY,11,FALSE), " ")</f>
        <v xml:space="preserve"> </v>
      </c>
      <c r="AC49" s="93" t="str">
        <f>IFERROR(VLOOKUP(A49,Climats!BZ:CJ,11,FALSE), " ")</f>
        <v xml:space="preserve"> </v>
      </c>
      <c r="AD49" s="93" t="str">
        <f>IFERROR(VLOOKUP(A49,Climats!CK:CU,11,FALSE), " ")</f>
        <v xml:space="preserve"> </v>
      </c>
      <c r="AE49" s="93" t="str">
        <f>IFERROR(VLOOKUP(A49,Climats!CV:DF,11,FALSE), " ")</f>
        <v xml:space="preserve"> </v>
      </c>
      <c r="AF49" s="93" t="str">
        <f>IFERROR(VLOOKUP(A49,Climats!DG:DQ,11,FALSE), " ")</f>
        <v xml:space="preserve"> </v>
      </c>
      <c r="AG49" s="93">
        <f>IFERROR(VLOOKUP(A49,Climats!DR:EB,11,FALSE), " ")</f>
        <v>4</v>
      </c>
      <c r="AH49" s="91">
        <v>29</v>
      </c>
      <c r="AI49" s="91">
        <v>27</v>
      </c>
      <c r="AJ49" s="91">
        <v>40</v>
      </c>
      <c r="AK49" s="91">
        <v>31.57</v>
      </c>
    </row>
    <row r="50" spans="1:37" ht="14.25" x14ac:dyDescent="0.25">
      <c r="A50" s="92" t="s">
        <v>9</v>
      </c>
      <c r="B50" s="92" t="s">
        <v>820</v>
      </c>
      <c r="C50" s="102">
        <f t="shared" si="2"/>
        <v>30.875</v>
      </c>
      <c r="D50" s="105">
        <v>0</v>
      </c>
      <c r="E50" s="104">
        <v>5</v>
      </c>
      <c r="F50" s="104">
        <v>5</v>
      </c>
      <c r="G50" s="104">
        <f t="shared" si="3"/>
        <v>5</v>
      </c>
      <c r="H50" s="104">
        <v>5</v>
      </c>
      <c r="I50" s="104">
        <v>5</v>
      </c>
      <c r="J50" s="104">
        <v>4</v>
      </c>
      <c r="K50" s="104">
        <v>4</v>
      </c>
      <c r="L50" s="104">
        <v>4</v>
      </c>
      <c r="M50" s="104" t="s">
        <v>1063</v>
      </c>
      <c r="N50" s="104" t="s">
        <v>1063</v>
      </c>
      <c r="O50" s="104" t="s">
        <v>1063</v>
      </c>
      <c r="P50" s="104" t="s">
        <v>1063</v>
      </c>
      <c r="Q50" s="104">
        <v>1</v>
      </c>
      <c r="R50" s="104" t="s">
        <v>1063</v>
      </c>
      <c r="S50" s="104">
        <v>5</v>
      </c>
      <c r="T50" s="106" t="s">
        <v>635</v>
      </c>
      <c r="U50" s="104"/>
      <c r="V50" s="93" t="str">
        <f>IFERROR(VLOOKUP(A50,Climats!A:K,11,FALSE)," ")</f>
        <v xml:space="preserve"> </v>
      </c>
      <c r="W50" s="93" t="str">
        <f>IFERROR(VLOOKUP(A51,Climats!L:V,11,FALSE)," ")</f>
        <v xml:space="preserve"> </v>
      </c>
      <c r="X50" s="93" t="str">
        <f>IFERROR(VLOOKUP(A50,Climats!W:AG,11,FALSE)," ")</f>
        <v xml:space="preserve"> </v>
      </c>
      <c r="Y50" s="93" t="str">
        <f>IFERROR(VLOOKUP(A50,Climats!AH:AR,11,FALSE)," ")</f>
        <v xml:space="preserve"> </v>
      </c>
      <c r="Z50" s="93" t="str">
        <f>IFERROR(VLOOKUP(A50,Climats!AS:BC,11,FALSE)," ")</f>
        <v xml:space="preserve"> </v>
      </c>
      <c r="AA50" s="93" t="str">
        <f>IFERROR(VLOOKUP(A50,Climats!BD:BN,11,FALSE)," ")</f>
        <v xml:space="preserve"> </v>
      </c>
      <c r="AB50" s="93" t="str">
        <f>IFERROR(VLOOKUP(A50,Climats!BO:BY,11,FALSE), " ")</f>
        <v xml:space="preserve"> </v>
      </c>
      <c r="AC50" s="93" t="str">
        <f>IFERROR(VLOOKUP(A50,Climats!BZ:CJ,11,FALSE), " ")</f>
        <v xml:space="preserve"> </v>
      </c>
      <c r="AD50" s="93" t="str">
        <f>IFERROR(VLOOKUP(A50,Climats!CK:CU,11,FALSE), " ")</f>
        <v xml:space="preserve"> </v>
      </c>
      <c r="AE50" s="93" t="str">
        <f>IFERROR(VLOOKUP(A50,Climats!CV:DF,11,FALSE), " ")</f>
        <v xml:space="preserve"> </v>
      </c>
      <c r="AF50" s="93" t="str">
        <f>IFERROR(VLOOKUP(A50,Climats!DG:DQ,11,FALSE), " ")</f>
        <v xml:space="preserve"> </v>
      </c>
      <c r="AG50" s="93" t="str">
        <f>IFERROR(VLOOKUP(A50,Climats!DR:EB,11,FALSE), " ")</f>
        <v xml:space="preserve"> </v>
      </c>
      <c r="AH50" s="91">
        <v>27</v>
      </c>
      <c r="AI50" s="91">
        <v>29</v>
      </c>
      <c r="AJ50" s="91">
        <v>33</v>
      </c>
      <c r="AK50" s="91">
        <v>34.5</v>
      </c>
    </row>
    <row r="51" spans="1:37" ht="14.25" x14ac:dyDescent="0.25">
      <c r="A51" s="92" t="s">
        <v>10</v>
      </c>
      <c r="B51" s="92" t="s">
        <v>820</v>
      </c>
      <c r="C51" s="102">
        <f t="shared" si="2"/>
        <v>22.2</v>
      </c>
      <c r="D51" s="103">
        <v>0</v>
      </c>
      <c r="E51" s="104">
        <v>4</v>
      </c>
      <c r="F51" s="104">
        <v>4</v>
      </c>
      <c r="G51" s="104">
        <f t="shared" si="3"/>
        <v>4</v>
      </c>
      <c r="H51" s="104">
        <v>2</v>
      </c>
      <c r="I51" s="104">
        <v>2</v>
      </c>
      <c r="J51" s="104" t="s">
        <v>1063</v>
      </c>
      <c r="K51" s="104">
        <v>2</v>
      </c>
      <c r="L51" s="104" t="s">
        <v>1063</v>
      </c>
      <c r="M51" s="104">
        <v>4</v>
      </c>
      <c r="N51" s="104">
        <v>4</v>
      </c>
      <c r="O51" s="104">
        <v>4</v>
      </c>
      <c r="P51" s="104">
        <v>4</v>
      </c>
      <c r="Q51" s="104" t="s">
        <v>1063</v>
      </c>
      <c r="R51" s="104" t="s">
        <v>1063</v>
      </c>
      <c r="S51" s="104" t="s">
        <v>1063</v>
      </c>
      <c r="T51" s="104"/>
      <c r="U51" s="104"/>
      <c r="V51" s="90" t="str">
        <f>IFERROR(VLOOKUP(A51,Climats!A:K,11,FALSE)," ")</f>
        <v xml:space="preserve"> </v>
      </c>
      <c r="W51" s="90">
        <f>IFERROR(VLOOKUP(A52,Climats!L:V,11,FALSE)," ")</f>
        <v>5</v>
      </c>
      <c r="X51" s="90" t="str">
        <f>IFERROR(VLOOKUP(A51,Climats!W:AG,11,FALSE)," ")</f>
        <v xml:space="preserve"> </v>
      </c>
      <c r="Y51" s="90" t="str">
        <f>IFERROR(VLOOKUP(A51,Climats!AH:AR,11,FALSE)," ")</f>
        <v xml:space="preserve"> </v>
      </c>
      <c r="Z51" s="90" t="str">
        <f>IFERROR(VLOOKUP(A51,Climats!AS:BC,11,FALSE)," ")</f>
        <v xml:space="preserve"> </v>
      </c>
      <c r="AA51" s="90" t="str">
        <f>IFERROR(VLOOKUP(A51,Climats!BD:BN,11,FALSE)," ")</f>
        <v xml:space="preserve"> </v>
      </c>
      <c r="AB51" s="90" t="str">
        <f>IFERROR(VLOOKUP(A51,Climats!BO:BY,11,FALSE), " ")</f>
        <v xml:space="preserve"> </v>
      </c>
      <c r="AC51" s="90" t="str">
        <f>IFERROR(VLOOKUP(A51,Climats!BZ:CJ,11,FALSE), " ")</f>
        <v xml:space="preserve"> </v>
      </c>
      <c r="AD51" s="90" t="str">
        <f>IFERROR(VLOOKUP(A51,Climats!CK:CU,11,FALSE), " ")</f>
        <v xml:space="preserve"> </v>
      </c>
      <c r="AE51" s="90" t="str">
        <f>IFERROR(VLOOKUP(A51,Climats!CV:DF,11,FALSE), " ")</f>
        <v xml:space="preserve"> </v>
      </c>
      <c r="AF51" s="90" t="str">
        <f>IFERROR(VLOOKUP(A51,Climats!DG:DQ,11,FALSE), " ")</f>
        <v xml:space="preserve"> </v>
      </c>
      <c r="AG51" s="90" t="str">
        <f>IFERROR(VLOOKUP(A51,Climats!DR:EB,11,FALSE), " ")</f>
        <v xml:space="preserve"> </v>
      </c>
      <c r="AH51" s="91">
        <v>23</v>
      </c>
      <c r="AI51" s="91">
        <v>20</v>
      </c>
      <c r="AJ51" s="91">
        <v>23</v>
      </c>
      <c r="AK51" s="91">
        <v>22.8</v>
      </c>
    </row>
    <row r="52" spans="1:37" ht="14.25" x14ac:dyDescent="0.25">
      <c r="A52" s="92" t="s">
        <v>558</v>
      </c>
      <c r="B52" s="92" t="s">
        <v>820</v>
      </c>
      <c r="C52" s="102">
        <f t="shared" si="2"/>
        <v>71</v>
      </c>
      <c r="D52" s="103"/>
      <c r="E52" s="104">
        <v>0</v>
      </c>
      <c r="F52" s="104">
        <v>0</v>
      </c>
      <c r="G52" s="104">
        <f t="shared" si="3"/>
        <v>0</v>
      </c>
      <c r="H52" s="104">
        <v>5</v>
      </c>
      <c r="I52" s="104">
        <v>5</v>
      </c>
      <c r="J52" s="104">
        <v>5</v>
      </c>
      <c r="K52" s="104">
        <v>5</v>
      </c>
      <c r="L52" s="104" t="s">
        <v>1063</v>
      </c>
      <c r="M52" s="104" t="s">
        <v>1063</v>
      </c>
      <c r="N52" s="104" t="s">
        <v>1063</v>
      </c>
      <c r="O52" s="104">
        <v>2</v>
      </c>
      <c r="P52" s="104">
        <v>1</v>
      </c>
      <c r="Q52" s="104">
        <v>1</v>
      </c>
      <c r="R52" s="104" t="s">
        <v>1063</v>
      </c>
      <c r="S52" s="104">
        <v>5</v>
      </c>
      <c r="T52" s="104"/>
      <c r="U52" s="104"/>
      <c r="V52" s="90" t="str">
        <f>IFERROR(VLOOKUP(A52,Climats!A:K,11,FALSE)," ")</f>
        <v xml:space="preserve"> </v>
      </c>
      <c r="W52" s="90" t="str">
        <f>IFERROR(VLOOKUP(A53,Climats!L:V,11,FALSE)," ")</f>
        <v xml:space="preserve"> </v>
      </c>
      <c r="X52" s="90">
        <f>IFERROR(VLOOKUP(A52,Climats!W:AG,11,FALSE)," ")</f>
        <v>4</v>
      </c>
      <c r="Y52" s="90" t="str">
        <f>IFERROR(VLOOKUP(A52,Climats!AH:AR,11,FALSE)," ")</f>
        <v xml:space="preserve"> </v>
      </c>
      <c r="Z52" s="90" t="str">
        <f>IFERROR(VLOOKUP(A52,Climats!AS:BC,11,FALSE)," ")</f>
        <v xml:space="preserve"> </v>
      </c>
      <c r="AA52" s="90" t="str">
        <f>IFERROR(VLOOKUP(A52,Climats!BD:BN,11,FALSE)," ")</f>
        <v xml:space="preserve"> </v>
      </c>
      <c r="AB52" s="90" t="str">
        <f>IFERROR(VLOOKUP(A52,Climats!BO:BY,11,FALSE), " ")</f>
        <v xml:space="preserve"> </v>
      </c>
      <c r="AC52" s="90" t="str">
        <f>IFERROR(VLOOKUP(A52,Climats!BZ:CJ,11,FALSE), " ")</f>
        <v xml:space="preserve"> </v>
      </c>
      <c r="AD52" s="90" t="str">
        <f>IFERROR(VLOOKUP(A52,Climats!CK:CU,11,FALSE), " ")</f>
        <v xml:space="preserve"> </v>
      </c>
      <c r="AE52" s="90" t="str">
        <f>IFERROR(VLOOKUP(A52,Climats!CV:DF,11,FALSE), " ")</f>
        <v xml:space="preserve"> </v>
      </c>
      <c r="AF52" s="90" t="str">
        <f>IFERROR(VLOOKUP(A52,Climats!DG:DQ,11,FALSE), " ")</f>
        <v xml:space="preserve"> </v>
      </c>
      <c r="AG52" s="90" t="str">
        <f>IFERROR(VLOOKUP(A52,Climats!DR:EB,11,FALSE), " ")</f>
        <v xml:space="preserve"> </v>
      </c>
      <c r="AH52" s="84"/>
      <c r="AI52" s="84"/>
      <c r="AJ52" s="91">
        <v>71</v>
      </c>
      <c r="AK52" s="84"/>
    </row>
    <row r="53" spans="1:37" ht="14.25" x14ac:dyDescent="0.25">
      <c r="A53" s="92" t="s">
        <v>413</v>
      </c>
      <c r="B53" s="92" t="s">
        <v>820</v>
      </c>
      <c r="C53" s="102">
        <f t="shared" si="2"/>
        <v>48</v>
      </c>
      <c r="D53" s="103"/>
      <c r="E53" s="104">
        <v>0</v>
      </c>
      <c r="F53" s="104">
        <v>0</v>
      </c>
      <c r="G53" s="104">
        <f t="shared" si="3"/>
        <v>0</v>
      </c>
      <c r="H53" s="104" t="s">
        <v>1063</v>
      </c>
      <c r="I53" s="104" t="s">
        <v>1063</v>
      </c>
      <c r="J53" s="104" t="s">
        <v>1063</v>
      </c>
      <c r="K53" s="104" t="s">
        <v>1063</v>
      </c>
      <c r="L53" s="104">
        <v>2</v>
      </c>
      <c r="M53" s="104">
        <v>1</v>
      </c>
      <c r="N53" s="104">
        <v>2</v>
      </c>
      <c r="O53" s="104">
        <v>3</v>
      </c>
      <c r="P53" s="104">
        <v>5</v>
      </c>
      <c r="Q53" s="104">
        <v>5</v>
      </c>
      <c r="R53" s="104">
        <v>5</v>
      </c>
      <c r="S53" s="104">
        <v>5</v>
      </c>
      <c r="T53" s="104"/>
      <c r="U53" s="104"/>
      <c r="V53" s="90" t="str">
        <f>IFERROR(VLOOKUP(A53,Climats!A:K,11,FALSE)," ")</f>
        <v xml:space="preserve"> </v>
      </c>
      <c r="W53" s="90" t="str">
        <f>IFERROR(VLOOKUP(A54,Climats!L:V,11,FALSE)," ")</f>
        <v xml:space="preserve"> </v>
      </c>
      <c r="X53" s="90" t="str">
        <f>IFERROR(VLOOKUP(A53,Climats!W:AG,11,FALSE)," ")</f>
        <v xml:space="preserve"> </v>
      </c>
      <c r="Y53" s="90" t="str">
        <f>IFERROR(VLOOKUP(A53,Climats!AH:AR,11,FALSE)," ")</f>
        <v xml:space="preserve"> </v>
      </c>
      <c r="Z53" s="90" t="str">
        <f>IFERROR(VLOOKUP(A53,Climats!AS:BC,11,FALSE)," ")</f>
        <v xml:space="preserve"> </v>
      </c>
      <c r="AA53" s="90" t="str">
        <f>IFERROR(VLOOKUP(A53,Climats!BD:BN,11,FALSE)," ")</f>
        <v xml:space="preserve"> </v>
      </c>
      <c r="AB53" s="90" t="str">
        <f>IFERROR(VLOOKUP(A53,Climats!BO:BY,11,FALSE), " ")</f>
        <v xml:space="preserve"> </v>
      </c>
      <c r="AC53" s="90" t="str">
        <f>IFERROR(VLOOKUP(A53,Climats!BZ:CJ,11,FALSE), " ")</f>
        <v xml:space="preserve"> </v>
      </c>
      <c r="AD53" s="90">
        <f>IFERROR(VLOOKUP(A53,Climats!CK:CU,11,FALSE), " ")</f>
        <v>5</v>
      </c>
      <c r="AE53" s="90">
        <f>IFERROR(VLOOKUP(A53,Climats!CV:DF,11,FALSE), " ")</f>
        <v>5</v>
      </c>
      <c r="AF53" s="90" t="str">
        <f>IFERROR(VLOOKUP(A53,Climats!DG:DQ,11,FALSE), " ")</f>
        <v xml:space="preserve"> </v>
      </c>
      <c r="AG53" s="90" t="str">
        <f>IFERROR(VLOOKUP(A53,Climats!DR:EB,11,FALSE), " ")</f>
        <v xml:space="preserve"> </v>
      </c>
      <c r="AH53" s="91"/>
      <c r="AI53" s="91"/>
      <c r="AJ53" s="91">
        <v>48</v>
      </c>
      <c r="AK53" s="84"/>
    </row>
    <row r="54" spans="1:37" ht="14.25" x14ac:dyDescent="0.25">
      <c r="A54" s="92" t="s">
        <v>35</v>
      </c>
      <c r="B54" s="92" t="s">
        <v>820</v>
      </c>
      <c r="C54" s="102">
        <f t="shared" si="2"/>
        <v>46</v>
      </c>
      <c r="D54" s="103"/>
      <c r="E54" s="104">
        <v>3</v>
      </c>
      <c r="F54" s="104">
        <v>5</v>
      </c>
      <c r="G54" s="104">
        <f t="shared" si="3"/>
        <v>4</v>
      </c>
      <c r="H54" s="104" t="s">
        <v>1063</v>
      </c>
      <c r="I54" s="104" t="s">
        <v>1063</v>
      </c>
      <c r="J54" s="104" t="s">
        <v>1063</v>
      </c>
      <c r="K54" s="104" t="s">
        <v>1063</v>
      </c>
      <c r="L54" s="104" t="s">
        <v>1063</v>
      </c>
      <c r="M54" s="104" t="s">
        <v>1063</v>
      </c>
      <c r="N54" s="104" t="s">
        <v>1063</v>
      </c>
      <c r="O54" s="104" t="s">
        <v>1063</v>
      </c>
      <c r="P54" s="104" t="s">
        <v>1063</v>
      </c>
      <c r="Q54" s="104" t="s">
        <v>1063</v>
      </c>
      <c r="R54" s="104" t="s">
        <v>1063</v>
      </c>
      <c r="S54" s="104" t="s">
        <v>1063</v>
      </c>
      <c r="T54" s="104"/>
      <c r="U54" s="104"/>
      <c r="V54" s="90" t="str">
        <f>IFERROR(VLOOKUP(A54,Climats!A:K,11,FALSE)," ")</f>
        <v xml:space="preserve"> </v>
      </c>
      <c r="W54" s="90">
        <f>IFERROR(VLOOKUP(A55,Climats!L:V,11,FALSE)," ")</f>
        <v>5</v>
      </c>
      <c r="X54" s="90" t="str">
        <f>IFERROR(VLOOKUP(A54,Climats!W:AG,11,FALSE)," ")</f>
        <v xml:space="preserve"> </v>
      </c>
      <c r="Y54" s="90" t="str">
        <f>IFERROR(VLOOKUP(A54,Climats!AH:AR,11,FALSE)," ")</f>
        <v xml:space="preserve"> </v>
      </c>
      <c r="Z54" s="90" t="str">
        <f>IFERROR(VLOOKUP(A54,Climats!AS:BC,11,FALSE)," ")</f>
        <v xml:space="preserve"> </v>
      </c>
      <c r="AA54" s="90" t="str">
        <f>IFERROR(VLOOKUP(A54,Climats!BD:BN,11,FALSE)," ")</f>
        <v xml:space="preserve"> </v>
      </c>
      <c r="AB54" s="90" t="str">
        <f>IFERROR(VLOOKUP(A54,Climats!BO:BY,11,FALSE), " ")</f>
        <v xml:space="preserve"> </v>
      </c>
      <c r="AC54" s="90" t="str">
        <f>IFERROR(VLOOKUP(A54,Climats!BZ:CJ,11,FALSE), " ")</f>
        <v xml:space="preserve"> </v>
      </c>
      <c r="AD54" s="90" t="str">
        <f>IFERROR(VLOOKUP(A54,Climats!CK:CU,11,FALSE), " ")</f>
        <v xml:space="preserve"> </v>
      </c>
      <c r="AE54" s="90" t="str">
        <f>IFERROR(VLOOKUP(A54,Climats!CV:DF,11,FALSE), " ")</f>
        <v xml:space="preserve"> </v>
      </c>
      <c r="AF54" s="90" t="str">
        <f>IFERROR(VLOOKUP(A54,Climats!DG:DQ,11,FALSE), " ")</f>
        <v xml:space="preserve"> </v>
      </c>
      <c r="AG54" s="90" t="str">
        <f>IFERROR(VLOOKUP(A54,Climats!DR:EB,11,FALSE), " ")</f>
        <v xml:space="preserve"> </v>
      </c>
      <c r="AH54" s="91">
        <v>46</v>
      </c>
      <c r="AI54" s="91">
        <v>46</v>
      </c>
      <c r="AJ54" s="91"/>
      <c r="AK54" s="84"/>
    </row>
    <row r="55" spans="1:37" ht="14.25" x14ac:dyDescent="0.25">
      <c r="A55" s="92" t="s">
        <v>12</v>
      </c>
      <c r="B55" s="92" t="s">
        <v>820</v>
      </c>
      <c r="C55" s="102">
        <f t="shared" ref="C55:C88" si="4">AVERAGE(AH55:AK55)</f>
        <v>38.5</v>
      </c>
      <c r="D55" s="103"/>
      <c r="E55" s="104">
        <v>0</v>
      </c>
      <c r="F55" s="104" t="s">
        <v>627</v>
      </c>
      <c r="G55" s="104">
        <f t="shared" si="3"/>
        <v>0</v>
      </c>
      <c r="H55" s="104" t="s">
        <v>1063</v>
      </c>
      <c r="I55" s="104" t="s">
        <v>1063</v>
      </c>
      <c r="J55" s="104" t="s">
        <v>1063</v>
      </c>
      <c r="K55" s="104" t="s">
        <v>1063</v>
      </c>
      <c r="L55" s="104" t="s">
        <v>1063</v>
      </c>
      <c r="M55" s="104" t="s">
        <v>1063</v>
      </c>
      <c r="N55" s="104" t="s">
        <v>1063</v>
      </c>
      <c r="O55" s="104" t="s">
        <v>1063</v>
      </c>
      <c r="P55" s="104" t="s">
        <v>1063</v>
      </c>
      <c r="Q55" s="104" t="s">
        <v>1063</v>
      </c>
      <c r="R55" s="104" t="s">
        <v>1063</v>
      </c>
      <c r="S55" s="104" t="s">
        <v>1063</v>
      </c>
      <c r="T55" s="104"/>
      <c r="U55" s="104"/>
      <c r="V55" s="90">
        <f>IFERROR(VLOOKUP(A55,Climats!A:K,11,FALSE)," ")</f>
        <v>5</v>
      </c>
      <c r="W55" s="90">
        <f>IFERROR(VLOOKUP(A56,Climats!L:V,11,FALSE)," ")</f>
        <v>5</v>
      </c>
      <c r="X55" s="90">
        <f>IFERROR(VLOOKUP(A55,Climats!W:AG,11,FALSE)," ")</f>
        <v>5</v>
      </c>
      <c r="Y55" s="90">
        <f>IFERROR(VLOOKUP(A55,Climats!AH:AR,11,FALSE)," ")</f>
        <v>5</v>
      </c>
      <c r="Z55" s="90" t="str">
        <f>IFERROR(VLOOKUP(A55,Climats!AS:BC,11,FALSE)," ")</f>
        <v xml:space="preserve"> </v>
      </c>
      <c r="AA55" s="90" t="str">
        <f>IFERROR(VLOOKUP(A55,Climats!BD:BN,11,FALSE)," ")</f>
        <v xml:space="preserve"> </v>
      </c>
      <c r="AB55" s="90" t="str">
        <f>IFERROR(VLOOKUP(A55,Climats!BO:BY,11,FALSE), " ")</f>
        <v xml:space="preserve"> </v>
      </c>
      <c r="AC55" s="90" t="str">
        <f>IFERROR(VLOOKUP(A55,Climats!BZ:CJ,11,FALSE), " ")</f>
        <v xml:space="preserve"> </v>
      </c>
      <c r="AD55" s="90" t="str">
        <f>IFERROR(VLOOKUP(A55,Climats!CK:CU,11,FALSE), " ")</f>
        <v xml:space="preserve"> </v>
      </c>
      <c r="AE55" s="90" t="str">
        <f>IFERROR(VLOOKUP(A55,Climats!CV:DF,11,FALSE), " ")</f>
        <v xml:space="preserve"> </v>
      </c>
      <c r="AF55" s="90" t="str">
        <f>IFERROR(VLOOKUP(A55,Climats!DG:DQ,11,FALSE), " ")</f>
        <v xml:space="preserve"> </v>
      </c>
      <c r="AG55" s="90">
        <f>IFERROR(VLOOKUP(A55,Climats!DR:EB,11,FALSE), " ")</f>
        <v>5</v>
      </c>
      <c r="AH55" s="91">
        <v>35</v>
      </c>
      <c r="AI55" s="91">
        <v>35</v>
      </c>
      <c r="AJ55" s="91">
        <v>49</v>
      </c>
      <c r="AK55" s="91">
        <v>35</v>
      </c>
    </row>
    <row r="56" spans="1:37" ht="14.25" x14ac:dyDescent="0.25">
      <c r="A56" s="92" t="s">
        <v>523</v>
      </c>
      <c r="B56" s="92" t="s">
        <v>820</v>
      </c>
      <c r="C56" s="102">
        <f t="shared" si="4"/>
        <v>65</v>
      </c>
      <c r="D56" s="103"/>
      <c r="E56" s="104">
        <v>0</v>
      </c>
      <c r="F56" s="104">
        <v>0</v>
      </c>
      <c r="G56" s="104">
        <f t="shared" si="3"/>
        <v>0</v>
      </c>
      <c r="H56" s="104">
        <v>5</v>
      </c>
      <c r="I56" s="104">
        <v>5</v>
      </c>
      <c r="J56" s="104">
        <v>4</v>
      </c>
      <c r="K56" s="104">
        <v>5</v>
      </c>
      <c r="L56" s="104" t="s">
        <v>1063</v>
      </c>
      <c r="M56" s="104" t="s">
        <v>1063</v>
      </c>
      <c r="N56" s="104" t="s">
        <v>1063</v>
      </c>
      <c r="O56" s="104">
        <v>2</v>
      </c>
      <c r="P56" s="104">
        <v>2</v>
      </c>
      <c r="Q56" s="104">
        <v>2</v>
      </c>
      <c r="R56" s="104" t="s">
        <v>1063</v>
      </c>
      <c r="S56" s="104">
        <v>5</v>
      </c>
      <c r="T56" s="104"/>
      <c r="U56" s="104"/>
      <c r="V56" s="90" t="str">
        <f>IFERROR(VLOOKUP(A56,Climats!A:K,11,FALSE)," ")</f>
        <v xml:space="preserve"> </v>
      </c>
      <c r="W56" s="90" t="str">
        <f>IFERROR(VLOOKUP(A57,Climats!L:V,11,FALSE)," ")</f>
        <v xml:space="preserve"> </v>
      </c>
      <c r="X56" s="90">
        <f>IFERROR(VLOOKUP(A56,Climats!W:AG,11,FALSE)," ")</f>
        <v>4</v>
      </c>
      <c r="Y56" s="90">
        <f>IFERROR(VLOOKUP(A56,Climats!AH:AR,11,FALSE)," ")</f>
        <v>4</v>
      </c>
      <c r="Z56" s="90" t="str">
        <f>IFERROR(VLOOKUP(A56,Climats!AS:BC,11,FALSE)," ")</f>
        <v xml:space="preserve"> </v>
      </c>
      <c r="AA56" s="90" t="str">
        <f>IFERROR(VLOOKUP(A56,Climats!BD:BN,11,FALSE)," ")</f>
        <v xml:space="preserve"> </v>
      </c>
      <c r="AB56" s="90" t="str">
        <f>IFERROR(VLOOKUP(A56,Climats!BO:BY,11,FALSE), " ")</f>
        <v xml:space="preserve"> </v>
      </c>
      <c r="AC56" s="90" t="str">
        <f>IFERROR(VLOOKUP(A56,Climats!BZ:CJ,11,FALSE), " ")</f>
        <v xml:space="preserve"> </v>
      </c>
      <c r="AD56" s="90" t="str">
        <f>IFERROR(VLOOKUP(A56,Climats!CK:CU,11,FALSE), " ")</f>
        <v xml:space="preserve"> </v>
      </c>
      <c r="AE56" s="90" t="str">
        <f>IFERROR(VLOOKUP(A56,Climats!CV:DF,11,FALSE), " ")</f>
        <v xml:space="preserve"> </v>
      </c>
      <c r="AF56" s="90" t="str">
        <f>IFERROR(VLOOKUP(A56,Climats!DG:DQ,11,FALSE), " ")</f>
        <v xml:space="preserve"> </v>
      </c>
      <c r="AG56" s="90">
        <f>IFERROR(VLOOKUP(A56,Climats!DR:EB,11,FALSE), " ")</f>
        <v>4</v>
      </c>
      <c r="AH56" s="84"/>
      <c r="AI56" s="84"/>
      <c r="AJ56" s="91">
        <v>65</v>
      </c>
      <c r="AK56" s="84"/>
    </row>
    <row r="57" spans="1:37" ht="14.25" x14ac:dyDescent="0.25">
      <c r="A57" s="92" t="s">
        <v>15</v>
      </c>
      <c r="B57" s="92" t="s">
        <v>820</v>
      </c>
      <c r="C57" s="102">
        <f t="shared" si="4"/>
        <v>22.75</v>
      </c>
      <c r="D57" s="103"/>
      <c r="E57" s="104"/>
      <c r="F57" s="104">
        <v>3</v>
      </c>
      <c r="G57" s="104">
        <f t="shared" si="3"/>
        <v>3</v>
      </c>
      <c r="H57" s="104" t="s">
        <v>1063</v>
      </c>
      <c r="I57" s="104" t="s">
        <v>1063</v>
      </c>
      <c r="J57" s="104" t="s">
        <v>1063</v>
      </c>
      <c r="K57" s="104">
        <v>4</v>
      </c>
      <c r="L57" s="104">
        <v>4</v>
      </c>
      <c r="M57" s="104" t="s">
        <v>1063</v>
      </c>
      <c r="N57" s="104" t="s">
        <v>1063</v>
      </c>
      <c r="O57" s="104">
        <v>4</v>
      </c>
      <c r="P57" s="104">
        <v>4</v>
      </c>
      <c r="Q57" s="104" t="s">
        <v>1063</v>
      </c>
      <c r="R57" s="104" t="s">
        <v>1063</v>
      </c>
      <c r="S57" s="104">
        <v>2</v>
      </c>
      <c r="T57" s="104"/>
      <c r="U57" s="104"/>
      <c r="V57" s="90" t="str">
        <f>IFERROR(VLOOKUP(A57,Climats!A:K,11,FALSE)," ")</f>
        <v xml:space="preserve"> </v>
      </c>
      <c r="W57" s="90">
        <f>IFERROR(VLOOKUP(A58,Climats!L:V,11,FALSE)," ")</f>
        <v>5</v>
      </c>
      <c r="X57" s="90" t="str">
        <f>IFERROR(VLOOKUP(A57,Climats!W:AG,11,FALSE)," ")</f>
        <v xml:space="preserve"> </v>
      </c>
      <c r="Y57" s="90" t="str">
        <f>IFERROR(VLOOKUP(A57,Climats!AH:AR,11,FALSE)," ")</f>
        <v xml:space="preserve"> </v>
      </c>
      <c r="Z57" s="90" t="str">
        <f>IFERROR(VLOOKUP(A57,Climats!AS:BC,11,FALSE)," ")</f>
        <v xml:space="preserve"> </v>
      </c>
      <c r="AA57" s="90" t="str">
        <f>IFERROR(VLOOKUP(A57,Climats!BD:BN,11,FALSE)," ")</f>
        <v xml:space="preserve"> </v>
      </c>
      <c r="AB57" s="90" t="str">
        <f>IFERROR(VLOOKUP(A57,Climats!BO:BY,11,FALSE), " ")</f>
        <v xml:space="preserve"> </v>
      </c>
      <c r="AC57" s="90" t="str">
        <f>IFERROR(VLOOKUP(A57,Climats!BZ:CJ,11,FALSE), " ")</f>
        <v xml:space="preserve"> </v>
      </c>
      <c r="AD57" s="90" t="str">
        <f>IFERROR(VLOOKUP(A57,Climats!CK:CU,11,FALSE), " ")</f>
        <v xml:space="preserve"> </v>
      </c>
      <c r="AE57" s="90" t="str">
        <f>IFERROR(VLOOKUP(A57,Climats!CV:DF,11,FALSE), " ")</f>
        <v xml:space="preserve"> </v>
      </c>
      <c r="AF57" s="90" t="str">
        <f>IFERROR(VLOOKUP(A57,Climats!DG:DQ,11,FALSE), " ")</f>
        <v xml:space="preserve"> </v>
      </c>
      <c r="AG57" s="90" t="str">
        <f>IFERROR(VLOOKUP(A57,Climats!DR:EB,11,FALSE), " ")</f>
        <v xml:space="preserve"> </v>
      </c>
      <c r="AH57" s="91">
        <v>22</v>
      </c>
      <c r="AI57" s="91">
        <v>25</v>
      </c>
      <c r="AJ57" s="91">
        <v>19</v>
      </c>
      <c r="AK57" s="91">
        <v>25</v>
      </c>
    </row>
    <row r="58" spans="1:37" ht="14.25" x14ac:dyDescent="0.25">
      <c r="A58" s="92" t="s">
        <v>16</v>
      </c>
      <c r="B58" s="92" t="s">
        <v>820</v>
      </c>
      <c r="C58" s="102">
        <f t="shared" si="4"/>
        <v>25.197499999999998</v>
      </c>
      <c r="D58" s="105">
        <v>0</v>
      </c>
      <c r="E58" s="104">
        <v>5</v>
      </c>
      <c r="F58" s="104">
        <v>5</v>
      </c>
      <c r="G58" s="104">
        <f t="shared" si="3"/>
        <v>5</v>
      </c>
      <c r="H58" s="104">
        <v>4</v>
      </c>
      <c r="I58" s="104">
        <v>3</v>
      </c>
      <c r="J58" s="104">
        <v>3</v>
      </c>
      <c r="K58" s="104">
        <v>3</v>
      </c>
      <c r="L58" s="104" t="s">
        <v>1063</v>
      </c>
      <c r="M58" s="104">
        <v>2</v>
      </c>
      <c r="N58" s="104">
        <v>2</v>
      </c>
      <c r="O58" s="104">
        <v>4</v>
      </c>
      <c r="P58" s="104">
        <v>3</v>
      </c>
      <c r="Q58" s="104">
        <v>4</v>
      </c>
      <c r="R58" s="104">
        <v>4</v>
      </c>
      <c r="S58" s="104">
        <v>4</v>
      </c>
      <c r="T58" s="106" t="s">
        <v>635</v>
      </c>
      <c r="U58" s="106"/>
      <c r="V58" s="93">
        <f>IFERROR(VLOOKUP(A58,Climats!A:K,11,FALSE)," ")</f>
        <v>5</v>
      </c>
      <c r="W58" s="93">
        <f>IFERROR(VLOOKUP(A59,Climats!L:V,11,FALSE)," ")</f>
        <v>5</v>
      </c>
      <c r="X58" s="93">
        <f>IFERROR(VLOOKUP(A58,Climats!W:AG,11,FALSE)," ")</f>
        <v>5</v>
      </c>
      <c r="Y58" s="93">
        <f>IFERROR(VLOOKUP(A58,Climats!AH:AR,11,FALSE)," ")</f>
        <v>5</v>
      </c>
      <c r="Z58" s="93" t="str">
        <f>IFERROR(VLOOKUP(A58,Climats!AS:BC,11,FALSE)," ")</f>
        <v xml:space="preserve"> </v>
      </c>
      <c r="AA58" s="93" t="str">
        <f>IFERROR(VLOOKUP(A58,Climats!BD:BN,11,FALSE)," ")</f>
        <v xml:space="preserve"> </v>
      </c>
      <c r="AB58" s="93" t="str">
        <f>IFERROR(VLOOKUP(A58,Climats!BO:BY,11,FALSE), " ")</f>
        <v xml:space="preserve"> </v>
      </c>
      <c r="AC58" s="93" t="str">
        <f>IFERROR(VLOOKUP(A58,Climats!BZ:CJ,11,FALSE), " ")</f>
        <v xml:space="preserve"> </v>
      </c>
      <c r="AD58" s="93" t="str">
        <f>IFERROR(VLOOKUP(A58,Climats!CK:CU,11,FALSE), " ")</f>
        <v xml:space="preserve"> </v>
      </c>
      <c r="AE58" s="93" t="str">
        <f>IFERROR(VLOOKUP(A58,Climats!CV:DF,11,FALSE), " ")</f>
        <v xml:space="preserve"> </v>
      </c>
      <c r="AF58" s="93">
        <f>IFERROR(VLOOKUP(A58,Climats!DG:DQ,11,FALSE), " ")</f>
        <v>5</v>
      </c>
      <c r="AG58" s="93">
        <f>IFERROR(VLOOKUP(A58,Climats!DR:EB,11,FALSE), " ")</f>
        <v>5</v>
      </c>
      <c r="AH58" s="91">
        <v>27</v>
      </c>
      <c r="AI58" s="91">
        <v>24</v>
      </c>
      <c r="AJ58" s="91">
        <v>23</v>
      </c>
      <c r="AK58" s="91">
        <v>26.79</v>
      </c>
    </row>
    <row r="59" spans="1:37" ht="28.5" x14ac:dyDescent="0.25">
      <c r="A59" s="92" t="s">
        <v>621</v>
      </c>
      <c r="B59" s="92" t="s">
        <v>820</v>
      </c>
      <c r="C59" s="102">
        <f t="shared" si="4"/>
        <v>37</v>
      </c>
      <c r="D59" s="103"/>
      <c r="E59" s="104">
        <v>0</v>
      </c>
      <c r="F59" s="104">
        <v>0</v>
      </c>
      <c r="G59" s="104">
        <f t="shared" si="3"/>
        <v>0</v>
      </c>
      <c r="H59" s="104">
        <v>5</v>
      </c>
      <c r="I59" s="104">
        <v>5</v>
      </c>
      <c r="J59" s="104">
        <v>5</v>
      </c>
      <c r="K59" s="104">
        <v>5</v>
      </c>
      <c r="L59" s="104" t="s">
        <v>1063</v>
      </c>
      <c r="M59" s="104" t="s">
        <v>1063</v>
      </c>
      <c r="N59" s="104" t="s">
        <v>1063</v>
      </c>
      <c r="O59" s="104">
        <v>1</v>
      </c>
      <c r="P59" s="104">
        <v>1</v>
      </c>
      <c r="Q59" s="104">
        <v>1</v>
      </c>
      <c r="R59" s="104" t="s">
        <v>1063</v>
      </c>
      <c r="S59" s="104">
        <v>5</v>
      </c>
      <c r="T59" s="104"/>
      <c r="U59" s="104"/>
      <c r="V59" s="90">
        <f>IFERROR(VLOOKUP(A59,Climats!A:K,11,FALSE)," ")</f>
        <v>5</v>
      </c>
      <c r="W59" s="90" t="str">
        <f>IFERROR(VLOOKUP(A60,Climats!L:V,11,FALSE)," ")</f>
        <v xml:space="preserve"> </v>
      </c>
      <c r="X59" s="90">
        <f>IFERROR(VLOOKUP(A59,Climats!W:AG,11,FALSE)," ")</f>
        <v>5</v>
      </c>
      <c r="Y59" s="90" t="str">
        <f>IFERROR(VLOOKUP(A59,Climats!AH:AR,11,FALSE)," ")</f>
        <v xml:space="preserve"> </v>
      </c>
      <c r="Z59" s="90" t="str">
        <f>IFERROR(VLOOKUP(A59,Climats!AS:BC,11,FALSE)," ")</f>
        <v xml:space="preserve"> </v>
      </c>
      <c r="AA59" s="90" t="str">
        <f>IFERROR(VLOOKUP(A59,Climats!BD:BN,11,FALSE)," ")</f>
        <v xml:space="preserve"> </v>
      </c>
      <c r="AB59" s="90" t="str">
        <f>IFERROR(VLOOKUP(A59,Climats!BO:BY,11,FALSE), " ")</f>
        <v xml:space="preserve"> </v>
      </c>
      <c r="AC59" s="90" t="str">
        <f>IFERROR(VLOOKUP(A59,Climats!BZ:CJ,11,FALSE), " ")</f>
        <v xml:space="preserve"> </v>
      </c>
      <c r="AD59" s="90" t="str">
        <f>IFERROR(VLOOKUP(A59,Climats!CK:CU,11,FALSE), " ")</f>
        <v xml:space="preserve"> </v>
      </c>
      <c r="AE59" s="90" t="str">
        <f>IFERROR(VLOOKUP(A59,Climats!CV:DF,11,FALSE), " ")</f>
        <v xml:space="preserve"> </v>
      </c>
      <c r="AF59" s="90" t="str">
        <f>IFERROR(VLOOKUP(A59,Climats!DG:DQ,11,FALSE), " ")</f>
        <v xml:space="preserve"> </v>
      </c>
      <c r="AG59" s="90">
        <f>IFERROR(VLOOKUP(A59,Climats!DR:EB,11,FALSE), " ")</f>
        <v>5</v>
      </c>
      <c r="AH59" s="84"/>
      <c r="AI59" s="84"/>
      <c r="AJ59" s="91">
        <v>37</v>
      </c>
      <c r="AK59" s="84"/>
    </row>
    <row r="60" spans="1:37" ht="14.25" x14ac:dyDescent="0.25">
      <c r="A60" s="92" t="s">
        <v>18</v>
      </c>
      <c r="B60" s="92" t="s">
        <v>820</v>
      </c>
      <c r="C60" s="102">
        <f t="shared" si="4"/>
        <v>17.5</v>
      </c>
      <c r="D60" s="103"/>
      <c r="E60" s="104">
        <v>4</v>
      </c>
      <c r="F60" s="104">
        <v>4</v>
      </c>
      <c r="G60" s="104">
        <f t="shared" si="3"/>
        <v>4</v>
      </c>
      <c r="H60" s="104" t="s">
        <v>1063</v>
      </c>
      <c r="I60" s="104" t="s">
        <v>1063</v>
      </c>
      <c r="J60" s="104" t="s">
        <v>1063</v>
      </c>
      <c r="K60" s="104" t="s">
        <v>1063</v>
      </c>
      <c r="L60" s="104" t="s">
        <v>1063</v>
      </c>
      <c r="M60" s="104" t="s">
        <v>1063</v>
      </c>
      <c r="N60" s="104" t="s">
        <v>1063</v>
      </c>
      <c r="O60" s="104" t="s">
        <v>1063</v>
      </c>
      <c r="P60" s="104" t="s">
        <v>1063</v>
      </c>
      <c r="Q60" s="104" t="s">
        <v>1063</v>
      </c>
      <c r="R60" s="104" t="s">
        <v>1063</v>
      </c>
      <c r="S60" s="104" t="s">
        <v>1063</v>
      </c>
      <c r="T60" s="104"/>
      <c r="U60" s="104"/>
      <c r="V60" s="90" t="str">
        <f>IFERROR(VLOOKUP(A60,Climats!A:K,11,FALSE)," ")</f>
        <v xml:space="preserve"> </v>
      </c>
      <c r="W60" s="90" t="str">
        <f>IFERROR(VLOOKUP(A61,Climats!L:V,11,FALSE)," ")</f>
        <v xml:space="preserve"> </v>
      </c>
      <c r="X60" s="90" t="str">
        <f>IFERROR(VLOOKUP(A60,Climats!W:AG,11,FALSE)," ")</f>
        <v xml:space="preserve"> </v>
      </c>
      <c r="Y60" s="90" t="str">
        <f>IFERROR(VLOOKUP(A60,Climats!AH:AR,11,FALSE)," ")</f>
        <v xml:space="preserve"> </v>
      </c>
      <c r="Z60" s="90" t="str">
        <f>IFERROR(VLOOKUP(A60,Climats!AS:BC,11,FALSE)," ")</f>
        <v xml:space="preserve"> </v>
      </c>
      <c r="AA60" s="90" t="str">
        <f>IFERROR(VLOOKUP(A60,Climats!BD:BN,11,FALSE)," ")</f>
        <v xml:space="preserve"> </v>
      </c>
      <c r="AB60" s="90" t="str">
        <f>IFERROR(VLOOKUP(A60,Climats!BO:BY,11,FALSE), " ")</f>
        <v xml:space="preserve"> </v>
      </c>
      <c r="AC60" s="90" t="str">
        <f>IFERROR(VLOOKUP(A60,Climats!BZ:CJ,11,FALSE), " ")</f>
        <v xml:space="preserve"> </v>
      </c>
      <c r="AD60" s="90" t="str">
        <f>IFERROR(VLOOKUP(A60,Climats!CK:CU,11,FALSE), " ")</f>
        <v xml:space="preserve"> </v>
      </c>
      <c r="AE60" s="90" t="str">
        <f>IFERROR(VLOOKUP(A60,Climats!CV:DF,11,FALSE), " ")</f>
        <v xml:space="preserve"> </v>
      </c>
      <c r="AF60" s="90" t="str">
        <f>IFERROR(VLOOKUP(A60,Climats!DG:DQ,11,FALSE), " ")</f>
        <v xml:space="preserve"> </v>
      </c>
      <c r="AG60" s="90" t="str">
        <f>IFERROR(VLOOKUP(A60,Climats!DR:EB,11,FALSE), " ")</f>
        <v xml:space="preserve"> </v>
      </c>
      <c r="AH60" s="91">
        <v>19</v>
      </c>
      <c r="AI60" s="91">
        <v>19</v>
      </c>
      <c r="AJ60" s="84"/>
      <c r="AK60" s="84">
        <v>14.5</v>
      </c>
    </row>
    <row r="61" spans="1:37" ht="14.25" x14ac:dyDescent="0.25">
      <c r="A61" s="92" t="s">
        <v>19</v>
      </c>
      <c r="B61" s="92" t="s">
        <v>820</v>
      </c>
      <c r="C61" s="102">
        <f t="shared" si="4"/>
        <v>26</v>
      </c>
      <c r="D61" s="103"/>
      <c r="E61" s="104">
        <v>0</v>
      </c>
      <c r="F61" s="104">
        <v>0</v>
      </c>
      <c r="G61" s="104">
        <f t="shared" si="3"/>
        <v>0</v>
      </c>
      <c r="H61" s="104" t="s">
        <v>1063</v>
      </c>
      <c r="I61" s="104" t="s">
        <v>1063</v>
      </c>
      <c r="J61" s="104" t="s">
        <v>1063</v>
      </c>
      <c r="K61" s="104" t="s">
        <v>1063</v>
      </c>
      <c r="L61" s="104" t="s">
        <v>1063</v>
      </c>
      <c r="M61" s="104">
        <v>1</v>
      </c>
      <c r="N61" s="104">
        <v>1</v>
      </c>
      <c r="O61" s="104">
        <v>1</v>
      </c>
      <c r="P61" s="104">
        <v>1</v>
      </c>
      <c r="Q61" s="104">
        <v>3</v>
      </c>
      <c r="R61" s="104">
        <v>4</v>
      </c>
      <c r="S61" s="104">
        <v>4</v>
      </c>
      <c r="T61" s="104"/>
      <c r="U61" s="104"/>
      <c r="V61" s="90" t="str">
        <f>IFERROR(VLOOKUP(A61,Climats!A:K,11,FALSE)," ")</f>
        <v xml:space="preserve"> </v>
      </c>
      <c r="W61" s="90">
        <f>IFERROR(VLOOKUP(A62,Climats!L:V,11,FALSE)," ")</f>
        <v>5</v>
      </c>
      <c r="X61" s="90" t="str">
        <f>IFERROR(VLOOKUP(A61,Climats!W:AG,11,FALSE)," ")</f>
        <v xml:space="preserve"> </v>
      </c>
      <c r="Y61" s="90" t="str">
        <f>IFERROR(VLOOKUP(A61,Climats!AH:AR,11,FALSE)," ")</f>
        <v xml:space="preserve"> </v>
      </c>
      <c r="Z61" s="90" t="str">
        <f>IFERROR(VLOOKUP(A61,Climats!AS:BC,11,FALSE)," ")</f>
        <v xml:space="preserve"> </v>
      </c>
      <c r="AA61" s="90" t="str">
        <f>IFERROR(VLOOKUP(A61,Climats!BD:BN,11,FALSE)," ")</f>
        <v xml:space="preserve"> </v>
      </c>
      <c r="AB61" s="90" t="str">
        <f>IFERROR(VLOOKUP(A61,Climats!BO:BY,11,FALSE), " ")</f>
        <v xml:space="preserve"> </v>
      </c>
      <c r="AC61" s="90" t="str">
        <f>IFERROR(VLOOKUP(A61,Climats!BZ:CJ,11,FALSE), " ")</f>
        <v xml:space="preserve"> </v>
      </c>
      <c r="AD61" s="90" t="str">
        <f>IFERROR(VLOOKUP(A61,Climats!CK:CU,11,FALSE), " ")</f>
        <v xml:space="preserve"> </v>
      </c>
      <c r="AE61" s="90" t="str">
        <f>IFERROR(VLOOKUP(A61,Climats!CV:DF,11,FALSE), " ")</f>
        <v xml:space="preserve"> </v>
      </c>
      <c r="AF61" s="90" t="str">
        <f>IFERROR(VLOOKUP(A61,Climats!DG:DQ,11,FALSE), " ")</f>
        <v xml:space="preserve"> </v>
      </c>
      <c r="AG61" s="90" t="str">
        <f>IFERROR(VLOOKUP(A61,Climats!DR:EB,11,FALSE), " ")</f>
        <v xml:space="preserve"> </v>
      </c>
      <c r="AH61" s="91">
        <v>26</v>
      </c>
      <c r="AI61" s="91">
        <v>26</v>
      </c>
      <c r="AJ61" s="84"/>
      <c r="AK61" s="84">
        <v>26</v>
      </c>
    </row>
    <row r="62" spans="1:37" ht="14.25" x14ac:dyDescent="0.25">
      <c r="A62" s="92" t="s">
        <v>20</v>
      </c>
      <c r="B62" s="92" t="s">
        <v>820</v>
      </c>
      <c r="C62" s="102">
        <f t="shared" si="4"/>
        <v>22</v>
      </c>
      <c r="D62" s="105">
        <v>0</v>
      </c>
      <c r="E62" s="104">
        <v>5</v>
      </c>
      <c r="F62" s="104">
        <v>5</v>
      </c>
      <c r="G62" s="104">
        <f t="shared" si="3"/>
        <v>5</v>
      </c>
      <c r="H62" s="104">
        <v>5</v>
      </c>
      <c r="I62" s="104">
        <v>5</v>
      </c>
      <c r="J62" s="104">
        <v>5</v>
      </c>
      <c r="K62" s="104">
        <v>4</v>
      </c>
      <c r="L62" s="104">
        <v>4</v>
      </c>
      <c r="M62" s="104" t="s">
        <v>1063</v>
      </c>
      <c r="N62" s="104">
        <v>1</v>
      </c>
      <c r="O62" s="104">
        <v>1</v>
      </c>
      <c r="P62" s="104">
        <v>2</v>
      </c>
      <c r="Q62" s="104">
        <v>2</v>
      </c>
      <c r="R62" s="104" t="s">
        <v>1063</v>
      </c>
      <c r="S62" s="104">
        <v>5</v>
      </c>
      <c r="T62" s="106" t="s">
        <v>635</v>
      </c>
      <c r="U62" s="106"/>
      <c r="V62" s="93">
        <f>IFERROR(VLOOKUP(A62,Climats!A:K,11,FALSE)," ")</f>
        <v>5</v>
      </c>
      <c r="W62" s="93" t="str">
        <f>IFERROR(VLOOKUP(A63,Climats!L:V,11,FALSE)," ")</f>
        <v xml:space="preserve"> </v>
      </c>
      <c r="X62" s="93">
        <f>IFERROR(VLOOKUP(A62,Climats!W:AG,11,FALSE)," ")</f>
        <v>5</v>
      </c>
      <c r="Y62" s="93">
        <f>IFERROR(VLOOKUP(A62,Climats!AH:AR,11,FALSE)," ")</f>
        <v>5</v>
      </c>
      <c r="Z62" s="93" t="str">
        <f>IFERROR(VLOOKUP(A62,Climats!AS:BC,11,FALSE)," ")</f>
        <v xml:space="preserve"> </v>
      </c>
      <c r="AA62" s="93" t="str">
        <f>IFERROR(VLOOKUP(A62,Climats!BD:BN,11,FALSE)," ")</f>
        <v xml:space="preserve"> </v>
      </c>
      <c r="AB62" s="93" t="str">
        <f>IFERROR(VLOOKUP(A62,Climats!BO:BY,11,FALSE), " ")</f>
        <v xml:space="preserve"> </v>
      </c>
      <c r="AC62" s="93" t="str">
        <f>IFERROR(VLOOKUP(A62,Climats!BZ:CJ,11,FALSE), " ")</f>
        <v xml:space="preserve"> </v>
      </c>
      <c r="AD62" s="93" t="str">
        <f>IFERROR(VLOOKUP(A62,Climats!CK:CU,11,FALSE), " ")</f>
        <v xml:space="preserve"> </v>
      </c>
      <c r="AE62" s="93" t="str">
        <f>IFERROR(VLOOKUP(A62,Climats!CV:DF,11,FALSE), " ")</f>
        <v xml:space="preserve"> </v>
      </c>
      <c r="AF62" s="93" t="str">
        <f>IFERROR(VLOOKUP(A62,Climats!DG:DQ,11,FALSE), " ")</f>
        <v xml:space="preserve"> </v>
      </c>
      <c r="AG62" s="93">
        <f>IFERROR(VLOOKUP(A62,Climats!DR:EB,11,FALSE), " ")</f>
        <v>5</v>
      </c>
      <c r="AH62" s="91">
        <v>23</v>
      </c>
      <c r="AI62" s="91">
        <v>23</v>
      </c>
      <c r="AJ62" s="91">
        <v>19</v>
      </c>
      <c r="AK62" s="91">
        <v>23</v>
      </c>
    </row>
    <row r="63" spans="1:37" ht="14.25" x14ac:dyDescent="0.25">
      <c r="A63" s="92" t="s">
        <v>317</v>
      </c>
      <c r="B63" s="92" t="s">
        <v>818</v>
      </c>
      <c r="C63" s="102">
        <f t="shared" si="4"/>
        <v>30</v>
      </c>
      <c r="D63" s="103"/>
      <c r="E63" s="104">
        <v>0</v>
      </c>
      <c r="F63" s="104">
        <v>0</v>
      </c>
      <c r="G63" s="104">
        <f t="shared" si="3"/>
        <v>0</v>
      </c>
      <c r="H63" s="104" t="s">
        <v>1063</v>
      </c>
      <c r="I63" s="104" t="s">
        <v>1063</v>
      </c>
      <c r="J63" s="104" t="s">
        <v>1063</v>
      </c>
      <c r="K63" s="104" t="s">
        <v>1063</v>
      </c>
      <c r="L63" s="104" t="s">
        <v>1063</v>
      </c>
      <c r="M63" s="104" t="s">
        <v>1063</v>
      </c>
      <c r="N63" s="104" t="s">
        <v>1063</v>
      </c>
      <c r="O63" s="104" t="s">
        <v>1063</v>
      </c>
      <c r="P63" s="104" t="s">
        <v>1063</v>
      </c>
      <c r="Q63" s="104" t="s">
        <v>1063</v>
      </c>
      <c r="R63" s="104" t="s">
        <v>1063</v>
      </c>
      <c r="S63" s="104" t="s">
        <v>1063</v>
      </c>
      <c r="T63" s="104"/>
      <c r="U63" s="104"/>
      <c r="V63" s="90" t="str">
        <f>IFERROR(VLOOKUP(A63,Climats!A:K,11,FALSE)," ")</f>
        <v xml:space="preserve"> </v>
      </c>
      <c r="W63" s="90" t="str">
        <f>IFERROR(VLOOKUP(A64,Climats!L:V,11,FALSE)," ")</f>
        <v xml:space="preserve"> </v>
      </c>
      <c r="X63" s="90" t="str">
        <f>IFERROR(VLOOKUP(A63,Climats!W:AG,11,FALSE)," ")</f>
        <v xml:space="preserve"> </v>
      </c>
      <c r="Y63" s="90" t="str">
        <f>IFERROR(VLOOKUP(A63,Climats!AH:AR,11,FALSE)," ")</f>
        <v xml:space="preserve"> </v>
      </c>
      <c r="Z63" s="90">
        <f>IFERROR(VLOOKUP(A63,Climats!AS:BC,11,FALSE)," ")</f>
        <v>5</v>
      </c>
      <c r="AA63" s="90">
        <f>IFERROR(VLOOKUP(A63,Climats!BD:BN,11,FALSE)," ")</f>
        <v>5</v>
      </c>
      <c r="AB63" s="90">
        <f>IFERROR(VLOOKUP(A63,Climats!BO:BY,11,FALSE), " ")</f>
        <v>5</v>
      </c>
      <c r="AC63" s="90">
        <f>IFERROR(VLOOKUP(A63,Climats!BZ:CJ,11,FALSE), " ")</f>
        <v>5</v>
      </c>
      <c r="AD63" s="90" t="str">
        <f>IFERROR(VLOOKUP(A63,Climats!CK:CU,11,FALSE), " ")</f>
        <v xml:space="preserve"> </v>
      </c>
      <c r="AE63" s="90" t="str">
        <f>IFERROR(VLOOKUP(A63,Climats!CV:DF,11,FALSE), " ")</f>
        <v xml:space="preserve"> </v>
      </c>
      <c r="AF63" s="90" t="str">
        <f>IFERROR(VLOOKUP(A63,Climats!DG:DQ,11,FALSE), " ")</f>
        <v xml:space="preserve"> </v>
      </c>
      <c r="AG63" s="90" t="str">
        <f>IFERROR(VLOOKUP(A63,Climats!DR:EB,11,FALSE), " ")</f>
        <v xml:space="preserve"> </v>
      </c>
      <c r="AH63" s="84"/>
      <c r="AI63" s="84"/>
      <c r="AJ63" s="91">
        <v>30</v>
      </c>
      <c r="AK63" s="84"/>
    </row>
    <row r="64" spans="1:37" ht="14.25" x14ac:dyDescent="0.25">
      <c r="A64" s="92" t="s">
        <v>486</v>
      </c>
      <c r="B64" s="92" t="s">
        <v>818</v>
      </c>
      <c r="C64" s="102">
        <f t="shared" si="4"/>
        <v>55</v>
      </c>
      <c r="D64" s="103"/>
      <c r="E64" s="104">
        <v>0</v>
      </c>
      <c r="F64" s="104">
        <v>0</v>
      </c>
      <c r="G64" s="104">
        <f t="shared" si="3"/>
        <v>0</v>
      </c>
      <c r="H64" s="104" t="s">
        <v>1063</v>
      </c>
      <c r="I64" s="104" t="s">
        <v>1063</v>
      </c>
      <c r="J64" s="104" t="s">
        <v>1063</v>
      </c>
      <c r="K64" s="104" t="s">
        <v>1063</v>
      </c>
      <c r="L64" s="104" t="s">
        <v>1063</v>
      </c>
      <c r="M64" s="104" t="s">
        <v>1063</v>
      </c>
      <c r="N64" s="104" t="s">
        <v>1063</v>
      </c>
      <c r="O64" s="104" t="s">
        <v>1063</v>
      </c>
      <c r="P64" s="104" t="s">
        <v>1063</v>
      </c>
      <c r="Q64" s="104" t="s">
        <v>1063</v>
      </c>
      <c r="R64" s="104" t="s">
        <v>1063</v>
      </c>
      <c r="S64" s="104" t="s">
        <v>1063</v>
      </c>
      <c r="T64" s="104"/>
      <c r="U64" s="104"/>
      <c r="V64" s="90" t="str">
        <f>IFERROR(VLOOKUP(A64,Climats!A:K,11,FALSE)," ")</f>
        <v xml:space="preserve"> </v>
      </c>
      <c r="W64" s="90">
        <f>IFERROR(VLOOKUP(A65,Climats!L:V,11,FALSE)," ")</f>
        <v>5</v>
      </c>
      <c r="X64" s="90" t="str">
        <f>IFERROR(VLOOKUP(A64,Climats!W:AG,11,FALSE)," ")</f>
        <v xml:space="preserve"> </v>
      </c>
      <c r="Y64" s="90" t="str">
        <f>IFERROR(VLOOKUP(A64,Climats!AH:AR,11,FALSE)," ")</f>
        <v xml:space="preserve"> </v>
      </c>
      <c r="Z64" s="90">
        <f>IFERROR(VLOOKUP(A64,Climats!AS:BC,11,FALSE)," ")</f>
        <v>5</v>
      </c>
      <c r="AA64" s="90">
        <f>IFERROR(VLOOKUP(A64,Climats!BD:BN,11,FALSE)," ")</f>
        <v>5</v>
      </c>
      <c r="AB64" s="90">
        <f>IFERROR(VLOOKUP(A64,Climats!BO:BY,11,FALSE), " ")</f>
        <v>5</v>
      </c>
      <c r="AC64" s="90">
        <f>IFERROR(VLOOKUP(A64,Climats!BZ:CJ,11,FALSE), " ")</f>
        <v>5</v>
      </c>
      <c r="AD64" s="90">
        <f>IFERROR(VLOOKUP(A64,Climats!CK:CU,11,FALSE), " ")</f>
        <v>5</v>
      </c>
      <c r="AE64" s="90">
        <f>IFERROR(VLOOKUP(A64,Climats!CV:DF,11,FALSE), " ")</f>
        <v>5</v>
      </c>
      <c r="AF64" s="90" t="str">
        <f>IFERROR(VLOOKUP(A64,Climats!DG:DQ,11,FALSE), " ")</f>
        <v xml:space="preserve"> </v>
      </c>
      <c r="AG64" s="90" t="str">
        <f>IFERROR(VLOOKUP(A64,Climats!DR:EB,11,FALSE), " ")</f>
        <v xml:space="preserve"> </v>
      </c>
      <c r="AH64" s="84"/>
      <c r="AI64" s="84"/>
      <c r="AJ64" s="91">
        <v>55</v>
      </c>
      <c r="AK64" s="84"/>
    </row>
    <row r="65" spans="1:37" ht="14.25" x14ac:dyDescent="0.25">
      <c r="A65" s="92" t="s">
        <v>332</v>
      </c>
      <c r="B65" s="92" t="s">
        <v>818</v>
      </c>
      <c r="C65" s="102">
        <f t="shared" si="4"/>
        <v>32</v>
      </c>
      <c r="D65" s="103"/>
      <c r="E65" s="104">
        <v>0</v>
      </c>
      <c r="F65" s="104">
        <v>0</v>
      </c>
      <c r="G65" s="104">
        <f t="shared" si="3"/>
        <v>0</v>
      </c>
      <c r="H65" s="104" t="s">
        <v>1063</v>
      </c>
      <c r="I65" s="104" t="s">
        <v>1063</v>
      </c>
      <c r="J65" s="104" t="s">
        <v>1063</v>
      </c>
      <c r="K65" s="104" t="s">
        <v>1063</v>
      </c>
      <c r="L65" s="104" t="s">
        <v>1063</v>
      </c>
      <c r="M65" s="104" t="s">
        <v>1063</v>
      </c>
      <c r="N65" s="104" t="s">
        <v>1063</v>
      </c>
      <c r="O65" s="104" t="s">
        <v>1063</v>
      </c>
      <c r="P65" s="104" t="s">
        <v>1063</v>
      </c>
      <c r="Q65" s="104" t="s">
        <v>1063</v>
      </c>
      <c r="R65" s="104" t="s">
        <v>1063</v>
      </c>
      <c r="S65" s="104" t="s">
        <v>1063</v>
      </c>
      <c r="T65" s="104"/>
      <c r="U65" s="104"/>
      <c r="V65" s="90">
        <f>IFERROR(VLOOKUP(A65,Climats!A:K,11,FALSE)," ")</f>
        <v>5</v>
      </c>
      <c r="W65" s="90">
        <f>IFERROR(VLOOKUP(A66,Climats!L:V,11,FALSE)," ")</f>
        <v>5</v>
      </c>
      <c r="X65" s="90">
        <f>IFERROR(VLOOKUP(A65,Climats!W:AG,11,FALSE)," ")</f>
        <v>5</v>
      </c>
      <c r="Y65" s="90" t="str">
        <f>IFERROR(VLOOKUP(A65,Climats!AH:AR,11,FALSE)," ")</f>
        <v xml:space="preserve"> </v>
      </c>
      <c r="Z65" s="90" t="str">
        <f>IFERROR(VLOOKUP(A65,Climats!AS:BC,11,FALSE)," ")</f>
        <v xml:space="preserve"> </v>
      </c>
      <c r="AA65" s="90" t="str">
        <f>IFERROR(VLOOKUP(A65,Climats!BD:BN,11,FALSE)," ")</f>
        <v xml:space="preserve"> </v>
      </c>
      <c r="AB65" s="90" t="str">
        <f>IFERROR(VLOOKUP(A65,Climats!BO:BY,11,FALSE), " ")</f>
        <v xml:space="preserve"> </v>
      </c>
      <c r="AC65" s="90" t="str">
        <f>IFERROR(VLOOKUP(A65,Climats!BZ:CJ,11,FALSE), " ")</f>
        <v xml:space="preserve"> </v>
      </c>
      <c r="AD65" s="90" t="str">
        <f>IFERROR(VLOOKUP(A65,Climats!CK:CU,11,FALSE), " ")</f>
        <v xml:space="preserve"> </v>
      </c>
      <c r="AE65" s="90" t="str">
        <f>IFERROR(VLOOKUP(A65,Climats!CV:DF,11,FALSE), " ")</f>
        <v xml:space="preserve"> </v>
      </c>
      <c r="AF65" s="90">
        <f>IFERROR(VLOOKUP(A65,Climats!DG:DQ,11,FALSE), " ")</f>
        <v>5</v>
      </c>
      <c r="AG65" s="90">
        <f>IFERROR(VLOOKUP(A65,Climats!DR:EB,11,FALSE), " ")</f>
        <v>5</v>
      </c>
      <c r="AH65" s="84"/>
      <c r="AI65" s="84"/>
      <c r="AJ65" s="91">
        <v>32</v>
      </c>
      <c r="AK65" s="84"/>
    </row>
    <row r="66" spans="1:37" ht="28.5" x14ac:dyDescent="0.25">
      <c r="A66" s="92" t="s">
        <v>36</v>
      </c>
      <c r="B66" s="92" t="s">
        <v>818</v>
      </c>
      <c r="C66" s="102">
        <f t="shared" si="4"/>
        <v>18.4175</v>
      </c>
      <c r="D66" s="105">
        <v>25</v>
      </c>
      <c r="E66" s="104">
        <v>5</v>
      </c>
      <c r="F66" s="104">
        <v>5</v>
      </c>
      <c r="G66" s="104">
        <f t="shared" si="3"/>
        <v>5</v>
      </c>
      <c r="H66" s="104">
        <v>4</v>
      </c>
      <c r="I66" s="104">
        <v>4</v>
      </c>
      <c r="J66" s="104" t="s">
        <v>1063</v>
      </c>
      <c r="K66" s="104">
        <v>2</v>
      </c>
      <c r="L66" s="104">
        <v>2</v>
      </c>
      <c r="M66" s="104">
        <v>1</v>
      </c>
      <c r="N66" s="104">
        <v>1</v>
      </c>
      <c r="O66" s="104">
        <v>1</v>
      </c>
      <c r="P66" s="104">
        <v>1</v>
      </c>
      <c r="Q66" s="104" t="s">
        <v>1063</v>
      </c>
      <c r="R66" s="104" t="s">
        <v>1063</v>
      </c>
      <c r="S66" s="104">
        <v>4</v>
      </c>
      <c r="T66" s="106" t="s">
        <v>641</v>
      </c>
      <c r="U66" s="107" t="s">
        <v>640</v>
      </c>
      <c r="V66" s="93">
        <f>IFERROR(VLOOKUP(A66,Climats!A:K,11,FALSE)," ")</f>
        <v>5</v>
      </c>
      <c r="W66" s="93" t="str">
        <f>IFERROR(VLOOKUP(A67,Climats!L:V,11,FALSE)," ")</f>
        <v xml:space="preserve"> </v>
      </c>
      <c r="X66" s="93">
        <f>IFERROR(VLOOKUP(A66,Climats!W:AG,11,FALSE)," ")</f>
        <v>5</v>
      </c>
      <c r="Y66" s="93" t="str">
        <f>IFERROR(VLOOKUP(A66,Climats!AH:AR,11,FALSE)," ")</f>
        <v xml:space="preserve"> </v>
      </c>
      <c r="Z66" s="93" t="str">
        <f>IFERROR(VLOOKUP(A66,Climats!AS:BC,11,FALSE)," ")</f>
        <v xml:space="preserve"> </v>
      </c>
      <c r="AA66" s="93" t="str">
        <f>IFERROR(VLOOKUP(A66,Climats!BD:BN,11,FALSE)," ")</f>
        <v xml:space="preserve"> </v>
      </c>
      <c r="AB66" s="93" t="str">
        <f>IFERROR(VLOOKUP(A66,Climats!BO:BY,11,FALSE), " ")</f>
        <v xml:space="preserve"> </v>
      </c>
      <c r="AC66" s="93" t="str">
        <f>IFERROR(VLOOKUP(A66,Climats!BZ:CJ,11,FALSE), " ")</f>
        <v xml:space="preserve"> </v>
      </c>
      <c r="AD66" s="93" t="str">
        <f>IFERROR(VLOOKUP(A66,Climats!CK:CU,11,FALSE), " ")</f>
        <v xml:space="preserve"> </v>
      </c>
      <c r="AE66" s="93" t="str">
        <f>IFERROR(VLOOKUP(A66,Climats!CV:DF,11,FALSE), " ")</f>
        <v xml:space="preserve"> </v>
      </c>
      <c r="AF66" s="93" t="str">
        <f>IFERROR(VLOOKUP(A66,Climats!DG:DQ,11,FALSE), " ")</f>
        <v xml:space="preserve"> </v>
      </c>
      <c r="AG66" s="93">
        <f>IFERROR(VLOOKUP(A66,Climats!DR:EB,11,FALSE), " ")</f>
        <v>5</v>
      </c>
      <c r="AH66" s="91">
        <v>18</v>
      </c>
      <c r="AI66" s="91">
        <v>20</v>
      </c>
      <c r="AJ66" s="91">
        <v>18</v>
      </c>
      <c r="AK66" s="91">
        <v>17.670000000000002</v>
      </c>
    </row>
    <row r="67" spans="1:37" ht="14.25" x14ac:dyDescent="0.25">
      <c r="A67" s="92" t="s">
        <v>65</v>
      </c>
      <c r="B67" s="92" t="s">
        <v>818</v>
      </c>
      <c r="C67" s="102">
        <f t="shared" si="4"/>
        <v>36.25</v>
      </c>
      <c r="D67" s="103"/>
      <c r="E67" s="104">
        <v>0</v>
      </c>
      <c r="F67" s="104">
        <v>0</v>
      </c>
      <c r="G67" s="104">
        <f t="shared" ref="G67:G88" si="5">AVERAGE(E67:F67)</f>
        <v>0</v>
      </c>
      <c r="H67" s="104" t="s">
        <v>1063</v>
      </c>
      <c r="I67" s="104" t="s">
        <v>1063</v>
      </c>
      <c r="J67" s="104">
        <v>4</v>
      </c>
      <c r="K67" s="104">
        <v>4</v>
      </c>
      <c r="L67" s="104">
        <v>4</v>
      </c>
      <c r="M67" s="104" t="s">
        <v>1063</v>
      </c>
      <c r="N67" s="104" t="s">
        <v>1063</v>
      </c>
      <c r="O67" s="104" t="s">
        <v>1063</v>
      </c>
      <c r="P67" s="104" t="s">
        <v>1063</v>
      </c>
      <c r="Q67" s="104" t="s">
        <v>1063</v>
      </c>
      <c r="R67" s="104" t="s">
        <v>1063</v>
      </c>
      <c r="S67" s="104" t="s">
        <v>1063</v>
      </c>
      <c r="T67" s="104"/>
      <c r="U67" s="104"/>
      <c r="V67" s="90" t="str">
        <f>IFERROR(VLOOKUP(A67,Climats!A:K,11,FALSE)," ")</f>
        <v xml:space="preserve"> </v>
      </c>
      <c r="W67" s="90">
        <f>IFERROR(VLOOKUP(A68,Climats!L:V,11,FALSE)," ")</f>
        <v>5</v>
      </c>
      <c r="X67" s="90" t="str">
        <f>IFERROR(VLOOKUP(A67,Climats!W:AG,11,FALSE)," ")</f>
        <v xml:space="preserve"> </v>
      </c>
      <c r="Y67" s="90" t="str">
        <f>IFERROR(VLOOKUP(A67,Climats!AH:AR,11,FALSE)," ")</f>
        <v xml:space="preserve"> </v>
      </c>
      <c r="Z67" s="90" t="str">
        <f>IFERROR(VLOOKUP(A67,Climats!AS:BC,11,FALSE)," ")</f>
        <v xml:space="preserve"> </v>
      </c>
      <c r="AA67" s="90" t="str">
        <f>IFERROR(VLOOKUP(A67,Climats!BD:BN,11,FALSE)," ")</f>
        <v xml:space="preserve"> </v>
      </c>
      <c r="AB67" s="90" t="str">
        <f>IFERROR(VLOOKUP(A67,Climats!BO:BY,11,FALSE), " ")</f>
        <v xml:space="preserve"> </v>
      </c>
      <c r="AC67" s="90" t="str">
        <f>IFERROR(VLOOKUP(A67,Climats!BZ:CJ,11,FALSE), " ")</f>
        <v xml:space="preserve"> </v>
      </c>
      <c r="AD67" s="90" t="str">
        <f>IFERROR(VLOOKUP(A67,Climats!CK:CU,11,FALSE), " ")</f>
        <v xml:space="preserve"> </v>
      </c>
      <c r="AE67" s="90" t="str">
        <f>IFERROR(VLOOKUP(A67,Climats!CV:DF,11,FALSE), " ")</f>
        <v xml:space="preserve"> </v>
      </c>
      <c r="AF67" s="90" t="str">
        <f>IFERROR(VLOOKUP(A67,Climats!DG:DQ,11,FALSE), " ")</f>
        <v xml:space="preserve"> </v>
      </c>
      <c r="AG67" s="90" t="str">
        <f>IFERROR(VLOOKUP(A67,Climats!DR:EB,11,FALSE), " ")</f>
        <v xml:space="preserve"> </v>
      </c>
      <c r="AH67" s="91">
        <v>34</v>
      </c>
      <c r="AI67" s="91">
        <v>34</v>
      </c>
      <c r="AJ67" s="91">
        <v>43</v>
      </c>
      <c r="AK67" s="91">
        <v>34</v>
      </c>
    </row>
    <row r="68" spans="1:37" ht="28.5" x14ac:dyDescent="0.25">
      <c r="A68" s="92" t="s">
        <v>37</v>
      </c>
      <c r="B68" s="92" t="s">
        <v>818</v>
      </c>
      <c r="C68" s="102">
        <f t="shared" si="4"/>
        <v>19.25</v>
      </c>
      <c r="D68" s="105">
        <v>20</v>
      </c>
      <c r="E68" s="104">
        <v>5</v>
      </c>
      <c r="F68" s="104">
        <v>5</v>
      </c>
      <c r="G68" s="104">
        <f t="shared" si="5"/>
        <v>5</v>
      </c>
      <c r="H68" s="104">
        <v>5</v>
      </c>
      <c r="I68" s="104">
        <v>5</v>
      </c>
      <c r="J68" s="104">
        <v>5</v>
      </c>
      <c r="K68" s="104">
        <v>2</v>
      </c>
      <c r="L68" s="104">
        <v>2</v>
      </c>
      <c r="M68" s="104">
        <v>2</v>
      </c>
      <c r="N68" s="104">
        <v>2</v>
      </c>
      <c r="O68" s="104">
        <v>1</v>
      </c>
      <c r="P68" s="104">
        <v>1</v>
      </c>
      <c r="Q68" s="104">
        <v>1</v>
      </c>
      <c r="R68" s="104" t="s">
        <v>1063</v>
      </c>
      <c r="S68" s="104">
        <v>5</v>
      </c>
      <c r="T68" s="106" t="s">
        <v>636</v>
      </c>
      <c r="U68" s="107" t="s">
        <v>1256</v>
      </c>
      <c r="V68" s="93">
        <f>IFERROR(VLOOKUP(A68,Climats!A:K,11,FALSE)," ")</f>
        <v>5</v>
      </c>
      <c r="W68" s="93">
        <f>IFERROR(VLOOKUP(A69,Climats!L:V,11,FALSE)," ")</f>
        <v>5</v>
      </c>
      <c r="X68" s="93">
        <f>IFERROR(VLOOKUP(A68,Climats!W:AG,11,FALSE)," ")</f>
        <v>4</v>
      </c>
      <c r="Y68" s="93" t="str">
        <f>IFERROR(VLOOKUP(A68,Climats!AH:AR,11,FALSE)," ")</f>
        <v xml:space="preserve"> </v>
      </c>
      <c r="Z68" s="93" t="str">
        <f>IFERROR(VLOOKUP(A68,Climats!AS:BC,11,FALSE)," ")</f>
        <v xml:space="preserve"> </v>
      </c>
      <c r="AA68" s="93" t="str">
        <f>IFERROR(VLOOKUP(A68,Climats!BD:BN,11,FALSE)," ")</f>
        <v xml:space="preserve"> </v>
      </c>
      <c r="AB68" s="93" t="str">
        <f>IFERROR(VLOOKUP(A68,Climats!BO:BY,11,FALSE), " ")</f>
        <v xml:space="preserve"> </v>
      </c>
      <c r="AC68" s="93" t="str">
        <f>IFERROR(VLOOKUP(A68,Climats!BZ:CJ,11,FALSE), " ")</f>
        <v xml:space="preserve"> </v>
      </c>
      <c r="AD68" s="93" t="str">
        <f>IFERROR(VLOOKUP(A68,Climats!CK:CU,11,FALSE), " ")</f>
        <v xml:space="preserve"> </v>
      </c>
      <c r="AE68" s="93" t="str">
        <f>IFERROR(VLOOKUP(A68,Climats!CV:DF,11,FALSE), " ")</f>
        <v xml:space="preserve"> </v>
      </c>
      <c r="AF68" s="93" t="str">
        <f>IFERROR(VLOOKUP(A68,Climats!DG:DQ,11,FALSE), " ")</f>
        <v xml:space="preserve"> </v>
      </c>
      <c r="AG68" s="93">
        <f>IFERROR(VLOOKUP(A68,Climats!DR:EB,11,FALSE), " ")</f>
        <v>5</v>
      </c>
      <c r="AH68" s="91">
        <v>21</v>
      </c>
      <c r="AI68" s="91">
        <v>17</v>
      </c>
      <c r="AJ68" s="91">
        <v>19</v>
      </c>
      <c r="AK68" s="91">
        <v>20</v>
      </c>
    </row>
    <row r="69" spans="1:37" ht="14.25" x14ac:dyDescent="0.25">
      <c r="A69" s="92" t="s">
        <v>39</v>
      </c>
      <c r="B69" s="92" t="s">
        <v>818</v>
      </c>
      <c r="C69" s="102">
        <f t="shared" si="4"/>
        <v>24.024999999999999</v>
      </c>
      <c r="D69" s="105">
        <v>35</v>
      </c>
      <c r="E69" s="104">
        <v>4</v>
      </c>
      <c r="F69" s="104">
        <v>4</v>
      </c>
      <c r="G69" s="104">
        <f t="shared" si="5"/>
        <v>4</v>
      </c>
      <c r="H69" s="104">
        <v>2</v>
      </c>
      <c r="I69" s="104">
        <v>2</v>
      </c>
      <c r="J69" s="104" t="s">
        <v>1063</v>
      </c>
      <c r="K69" s="104">
        <v>4</v>
      </c>
      <c r="L69" s="104">
        <v>4</v>
      </c>
      <c r="M69" s="104">
        <v>3</v>
      </c>
      <c r="N69" s="104">
        <v>3</v>
      </c>
      <c r="O69" s="104">
        <v>3</v>
      </c>
      <c r="P69" s="104">
        <v>4</v>
      </c>
      <c r="Q69" s="104">
        <v>4</v>
      </c>
      <c r="R69" s="104">
        <v>3</v>
      </c>
      <c r="S69" s="104">
        <v>3</v>
      </c>
      <c r="T69" s="106" t="s">
        <v>635</v>
      </c>
      <c r="U69" s="106"/>
      <c r="V69" s="90">
        <f>IFERROR(VLOOKUP(A69,Climats!A:K,11,FALSE)," ")</f>
        <v>5</v>
      </c>
      <c r="W69" s="90" t="str">
        <f>IFERROR(VLOOKUP(A70,Climats!L:V,11,FALSE)," ")</f>
        <v xml:space="preserve"> </v>
      </c>
      <c r="X69" s="90" t="str">
        <f>IFERROR(VLOOKUP(A69,Climats!W:AG,11,FALSE)," ")</f>
        <v xml:space="preserve"> </v>
      </c>
      <c r="Y69" s="90" t="str">
        <f>IFERROR(VLOOKUP(A69,Climats!AH:AR,11,FALSE)," ")</f>
        <v xml:space="preserve"> </v>
      </c>
      <c r="Z69" s="90">
        <f>IFERROR(VLOOKUP(A69,Climats!AS:BC,11,FALSE)," ")</f>
        <v>5</v>
      </c>
      <c r="AA69" s="90">
        <f>IFERROR(VLOOKUP(A69,Climats!BD:BN,11,FALSE)," ")</f>
        <v>5</v>
      </c>
      <c r="AB69" s="90" t="str">
        <f>IFERROR(VLOOKUP(A69,Climats!BO:BY,11,FALSE), " ")</f>
        <v xml:space="preserve"> </v>
      </c>
      <c r="AC69" s="90" t="str">
        <f>IFERROR(VLOOKUP(A69,Climats!BZ:CJ,11,FALSE), " ")</f>
        <v xml:space="preserve"> </v>
      </c>
      <c r="AD69" s="90">
        <f>IFERROR(VLOOKUP(A69,Climats!CK:CU,11,FALSE), " ")</f>
        <v>5</v>
      </c>
      <c r="AE69" s="90" t="str">
        <f>IFERROR(VLOOKUP(A69,Climats!CV:DF,11,FALSE), " ")</f>
        <v xml:space="preserve"> </v>
      </c>
      <c r="AF69" s="90">
        <f>IFERROR(VLOOKUP(A69,Climats!DG:DQ,11,FALSE), " ")</f>
        <v>5</v>
      </c>
      <c r="AG69" s="90">
        <f>IFERROR(VLOOKUP(A69,Climats!DR:EB,11,FALSE), " ")</f>
        <v>5</v>
      </c>
      <c r="AH69" s="91">
        <v>26</v>
      </c>
      <c r="AI69" s="91">
        <v>28</v>
      </c>
      <c r="AJ69" s="91">
        <v>16</v>
      </c>
      <c r="AK69" s="91">
        <v>26.1</v>
      </c>
    </row>
    <row r="70" spans="1:37" ht="14.25" x14ac:dyDescent="0.25">
      <c r="A70" s="92" t="s">
        <v>38</v>
      </c>
      <c r="B70" s="92" t="s">
        <v>818</v>
      </c>
      <c r="C70" s="102">
        <f t="shared" si="4"/>
        <v>43.75</v>
      </c>
      <c r="D70" s="103"/>
      <c r="E70" s="104">
        <v>0</v>
      </c>
      <c r="F70" s="104">
        <v>0</v>
      </c>
      <c r="G70" s="104">
        <f t="shared" si="5"/>
        <v>0</v>
      </c>
      <c r="H70" s="104">
        <v>2</v>
      </c>
      <c r="I70" s="104">
        <v>2</v>
      </c>
      <c r="J70" s="104" t="s">
        <v>1063</v>
      </c>
      <c r="K70" s="104">
        <v>4</v>
      </c>
      <c r="L70" s="104">
        <v>4</v>
      </c>
      <c r="M70" s="104">
        <v>4</v>
      </c>
      <c r="N70" s="104">
        <v>2</v>
      </c>
      <c r="O70" s="104">
        <v>2</v>
      </c>
      <c r="P70" s="104">
        <v>2</v>
      </c>
      <c r="Q70" s="104">
        <v>2</v>
      </c>
      <c r="R70" s="104">
        <v>2</v>
      </c>
      <c r="S70" s="104">
        <v>2</v>
      </c>
      <c r="T70" s="104"/>
      <c r="U70" s="104"/>
      <c r="V70" s="90" t="str">
        <f>IFERROR(VLOOKUP(A70,Climats!A:K,11,FALSE)," ")</f>
        <v xml:space="preserve"> </v>
      </c>
      <c r="W70" s="90" t="str">
        <f>IFERROR(VLOOKUP(A71,Climats!L:V,11,FALSE)," ")</f>
        <v xml:space="preserve"> </v>
      </c>
      <c r="X70" s="90" t="str">
        <f>IFERROR(VLOOKUP(A70,Climats!W:AG,11,FALSE)," ")</f>
        <v xml:space="preserve"> </v>
      </c>
      <c r="Y70" s="90" t="str">
        <f>IFERROR(VLOOKUP(A70,Climats!AH:AR,11,FALSE)," ")</f>
        <v xml:space="preserve"> </v>
      </c>
      <c r="Z70" s="90" t="str">
        <f>IFERROR(VLOOKUP(A70,Climats!AS:BC,11,FALSE)," ")</f>
        <v xml:space="preserve"> </v>
      </c>
      <c r="AA70" s="90" t="str">
        <f>IFERROR(VLOOKUP(A70,Climats!BD:BN,11,FALSE)," ")</f>
        <v xml:space="preserve"> </v>
      </c>
      <c r="AB70" s="90" t="str">
        <f>IFERROR(VLOOKUP(A70,Climats!BO:BY,11,FALSE), " ")</f>
        <v xml:space="preserve"> </v>
      </c>
      <c r="AC70" s="90" t="str">
        <f>IFERROR(VLOOKUP(A70,Climats!BZ:CJ,11,FALSE), " ")</f>
        <v xml:space="preserve"> </v>
      </c>
      <c r="AD70" s="90" t="str">
        <f>IFERROR(VLOOKUP(A70,Climats!CK:CU,11,FALSE), " ")</f>
        <v xml:space="preserve"> </v>
      </c>
      <c r="AE70" s="90" t="str">
        <f>IFERROR(VLOOKUP(A70,Climats!CV:DF,11,FALSE), " ")</f>
        <v xml:space="preserve"> </v>
      </c>
      <c r="AF70" s="90" t="str">
        <f>IFERROR(VLOOKUP(A70,Climats!DG:DQ,11,FALSE), " ")</f>
        <v xml:space="preserve"> </v>
      </c>
      <c r="AG70" s="90" t="str">
        <f>IFERROR(VLOOKUP(A70,Climats!DR:EB,11,FALSE), " ")</f>
        <v xml:space="preserve"> </v>
      </c>
      <c r="AH70" s="91">
        <v>35</v>
      </c>
      <c r="AI70" s="91">
        <v>35</v>
      </c>
      <c r="AJ70" s="91">
        <v>70</v>
      </c>
      <c r="AK70" s="91">
        <v>35</v>
      </c>
    </row>
    <row r="71" spans="1:37" ht="14.25" x14ac:dyDescent="0.25">
      <c r="A71" s="92" t="s">
        <v>58</v>
      </c>
      <c r="B71" s="92" t="s">
        <v>818</v>
      </c>
      <c r="C71" s="102">
        <f t="shared" si="4"/>
        <v>33</v>
      </c>
      <c r="D71" s="103"/>
      <c r="E71" s="104">
        <v>0</v>
      </c>
      <c r="F71" s="104">
        <v>0</v>
      </c>
      <c r="G71" s="104">
        <f t="shared" si="5"/>
        <v>0</v>
      </c>
      <c r="H71" s="104" t="s">
        <v>1063</v>
      </c>
      <c r="I71" s="104" t="s">
        <v>1063</v>
      </c>
      <c r="J71" s="104" t="s">
        <v>1063</v>
      </c>
      <c r="K71" s="104" t="s">
        <v>1063</v>
      </c>
      <c r="L71" s="104">
        <v>2</v>
      </c>
      <c r="M71" s="104">
        <v>2</v>
      </c>
      <c r="N71" s="104">
        <v>2</v>
      </c>
      <c r="O71" s="104">
        <v>2</v>
      </c>
      <c r="P71" s="104">
        <v>2</v>
      </c>
      <c r="Q71" s="104">
        <v>4</v>
      </c>
      <c r="R71" s="104">
        <v>4</v>
      </c>
      <c r="S71" s="104">
        <v>5</v>
      </c>
      <c r="T71" s="104"/>
      <c r="U71" s="104"/>
      <c r="V71" s="90" t="str">
        <f>IFERROR(VLOOKUP(A71,Climats!A:K,11,FALSE)," ")</f>
        <v xml:space="preserve"> </v>
      </c>
      <c r="W71" s="90">
        <f>IFERROR(VLOOKUP(A72,Climats!L:V,11,FALSE)," ")</f>
        <v>5</v>
      </c>
      <c r="X71" s="90" t="str">
        <f>IFERROR(VLOOKUP(A71,Climats!W:AG,11,FALSE)," ")</f>
        <v xml:space="preserve"> </v>
      </c>
      <c r="Y71" s="90" t="str">
        <f>IFERROR(VLOOKUP(A71,Climats!AH:AR,11,FALSE)," ")</f>
        <v xml:space="preserve"> </v>
      </c>
      <c r="Z71" s="90" t="str">
        <f>IFERROR(VLOOKUP(A71,Climats!AS:BC,11,FALSE)," ")</f>
        <v xml:space="preserve"> </v>
      </c>
      <c r="AA71" s="90" t="str">
        <f>IFERROR(VLOOKUP(A71,Climats!BD:BN,11,FALSE)," ")</f>
        <v xml:space="preserve"> </v>
      </c>
      <c r="AB71" s="90" t="str">
        <f>IFERROR(VLOOKUP(A71,Climats!BO:BY,11,FALSE), " ")</f>
        <v xml:space="preserve"> </v>
      </c>
      <c r="AC71" s="90" t="str">
        <f>IFERROR(VLOOKUP(A71,Climats!BZ:CJ,11,FALSE), " ")</f>
        <v xml:space="preserve"> </v>
      </c>
      <c r="AD71" s="90" t="str">
        <f>IFERROR(VLOOKUP(A71,Climats!CK:CU,11,FALSE), " ")</f>
        <v xml:space="preserve"> </v>
      </c>
      <c r="AE71" s="90" t="str">
        <f>IFERROR(VLOOKUP(A71,Climats!CV:DF,11,FALSE), " ")</f>
        <v xml:space="preserve"> </v>
      </c>
      <c r="AF71" s="90" t="str">
        <f>IFERROR(VLOOKUP(A71,Climats!DG:DQ,11,FALSE), " ")</f>
        <v xml:space="preserve"> </v>
      </c>
      <c r="AG71" s="90" t="str">
        <f>IFERROR(VLOOKUP(A71,Climats!DR:EB,11,FALSE), " ")</f>
        <v xml:space="preserve"> </v>
      </c>
      <c r="AH71" s="91">
        <v>32</v>
      </c>
      <c r="AI71" s="91">
        <v>34</v>
      </c>
      <c r="AJ71" s="91"/>
      <c r="AK71" s="96" t="s">
        <v>630</v>
      </c>
    </row>
    <row r="72" spans="1:37" ht="14.25" x14ac:dyDescent="0.25">
      <c r="A72" s="92" t="s">
        <v>41</v>
      </c>
      <c r="B72" s="92" t="s">
        <v>818</v>
      </c>
      <c r="C72" s="102">
        <f t="shared" si="4"/>
        <v>16.666666666666668</v>
      </c>
      <c r="D72" s="103"/>
      <c r="E72" s="104">
        <v>0</v>
      </c>
      <c r="F72" s="104">
        <v>0</v>
      </c>
      <c r="G72" s="104">
        <f t="shared" si="5"/>
        <v>0</v>
      </c>
      <c r="H72" s="104">
        <v>5</v>
      </c>
      <c r="I72" s="104">
        <v>5</v>
      </c>
      <c r="J72" s="104">
        <v>4</v>
      </c>
      <c r="K72" s="104">
        <v>5</v>
      </c>
      <c r="L72" s="104">
        <v>2</v>
      </c>
      <c r="M72" s="104">
        <v>1</v>
      </c>
      <c r="N72" s="104">
        <v>2</v>
      </c>
      <c r="O72" s="104">
        <v>1</v>
      </c>
      <c r="P72" s="104">
        <v>2</v>
      </c>
      <c r="Q72" s="104">
        <v>1</v>
      </c>
      <c r="R72" s="104">
        <v>4</v>
      </c>
      <c r="S72" s="104">
        <v>4</v>
      </c>
      <c r="T72" s="104"/>
      <c r="U72" s="104"/>
      <c r="V72" s="90">
        <f>IFERROR(VLOOKUP(A72,Climats!A:K,11,FALSE)," ")</f>
        <v>5</v>
      </c>
      <c r="W72" s="90" t="str">
        <f>IFERROR(VLOOKUP(A73,Climats!L:V,11,FALSE)," ")</f>
        <v xml:space="preserve"> </v>
      </c>
      <c r="X72" s="90">
        <f>IFERROR(VLOOKUP(A72,Climats!W:AG,11,FALSE)," ")</f>
        <v>5</v>
      </c>
      <c r="Y72" s="90">
        <f>IFERROR(VLOOKUP(A72,Climats!AH:AR,11,FALSE)," ")</f>
        <v>5</v>
      </c>
      <c r="Z72" s="90">
        <f>IFERROR(VLOOKUP(A72,Climats!AS:BC,11,FALSE)," ")</f>
        <v>5</v>
      </c>
      <c r="AA72" s="90" t="str">
        <f>IFERROR(VLOOKUP(A72,Climats!BD:BN,11,FALSE)," ")</f>
        <v xml:space="preserve"> </v>
      </c>
      <c r="AB72" s="90" t="str">
        <f>IFERROR(VLOOKUP(A72,Climats!BO:BY,11,FALSE), " ")</f>
        <v xml:space="preserve"> </v>
      </c>
      <c r="AC72" s="90" t="str">
        <f>IFERROR(VLOOKUP(A72,Climats!BZ:CJ,11,FALSE), " ")</f>
        <v xml:space="preserve"> </v>
      </c>
      <c r="AD72" s="90">
        <f>IFERROR(VLOOKUP(A72,Climats!CK:CU,11,FALSE), " ")</f>
        <v>5</v>
      </c>
      <c r="AE72" s="90">
        <f>IFERROR(VLOOKUP(A72,Climats!CV:DF,11,FALSE), " ")</f>
        <v>5</v>
      </c>
      <c r="AF72" s="90">
        <f>IFERROR(VLOOKUP(A72,Climats!DG:DQ,11,FALSE), " ")</f>
        <v>5</v>
      </c>
      <c r="AG72" s="90">
        <f>IFERROR(VLOOKUP(A72,Climats!DR:EB,11,FALSE), " ")</f>
        <v>5</v>
      </c>
      <c r="AH72" s="91">
        <v>15</v>
      </c>
      <c r="AI72" s="91">
        <v>16</v>
      </c>
      <c r="AJ72" s="91">
        <v>19</v>
      </c>
      <c r="AK72" s="84"/>
    </row>
    <row r="73" spans="1:37" ht="14.25" x14ac:dyDescent="0.25">
      <c r="A73" s="92" t="s">
        <v>42</v>
      </c>
      <c r="B73" s="92" t="s">
        <v>818</v>
      </c>
      <c r="C73" s="102">
        <f t="shared" si="4"/>
        <v>21</v>
      </c>
      <c r="D73" s="103"/>
      <c r="E73" s="104">
        <v>3</v>
      </c>
      <c r="F73" s="104">
        <v>4</v>
      </c>
      <c r="G73" s="104">
        <f t="shared" si="5"/>
        <v>3.5</v>
      </c>
      <c r="H73" s="104">
        <v>1</v>
      </c>
      <c r="I73" s="104">
        <v>1</v>
      </c>
      <c r="J73" s="104" t="s">
        <v>1063</v>
      </c>
      <c r="K73" s="104" t="s">
        <v>1063</v>
      </c>
      <c r="L73" s="104">
        <v>4</v>
      </c>
      <c r="M73" s="104">
        <v>4</v>
      </c>
      <c r="N73" s="104">
        <v>5</v>
      </c>
      <c r="O73" s="104">
        <v>5</v>
      </c>
      <c r="P73" s="104">
        <v>5</v>
      </c>
      <c r="Q73" s="104" t="s">
        <v>1063</v>
      </c>
      <c r="R73" s="104" t="s">
        <v>1063</v>
      </c>
      <c r="S73" s="104" t="s">
        <v>1063</v>
      </c>
      <c r="T73" s="104"/>
      <c r="U73" s="104"/>
      <c r="V73" s="90" t="str">
        <f>IFERROR(VLOOKUP(A73,Climats!A:K,11,FALSE)," ")</f>
        <v xml:space="preserve"> </v>
      </c>
      <c r="W73" s="90" t="str">
        <f>IFERROR(VLOOKUP(A74,Climats!L:V,11,FALSE)," ")</f>
        <v xml:space="preserve"> </v>
      </c>
      <c r="X73" s="90" t="str">
        <f>IFERROR(VLOOKUP(A73,Climats!W:AG,11,FALSE)," ")</f>
        <v xml:space="preserve"> </v>
      </c>
      <c r="Y73" s="90" t="str">
        <f>IFERROR(VLOOKUP(A73,Climats!AH:AR,11,FALSE)," ")</f>
        <v xml:space="preserve"> </v>
      </c>
      <c r="Z73" s="90" t="str">
        <f>IFERROR(VLOOKUP(A73,Climats!AS:BC,11,FALSE)," ")</f>
        <v xml:space="preserve"> </v>
      </c>
      <c r="AA73" s="90" t="str">
        <f>IFERROR(VLOOKUP(A73,Climats!BD:BN,11,FALSE)," ")</f>
        <v xml:space="preserve"> </v>
      </c>
      <c r="AB73" s="90" t="str">
        <f>IFERROR(VLOOKUP(A73,Climats!BO:BY,11,FALSE), " ")</f>
        <v xml:space="preserve"> </v>
      </c>
      <c r="AC73" s="90" t="str">
        <f>IFERROR(VLOOKUP(A73,Climats!BZ:CJ,11,FALSE), " ")</f>
        <v xml:space="preserve"> </v>
      </c>
      <c r="AD73" s="90">
        <f>IFERROR(VLOOKUP(A73,Climats!CK:CU,11,FALSE), " ")</f>
        <v>5</v>
      </c>
      <c r="AE73" s="90" t="str">
        <f>IFERROR(VLOOKUP(A73,Climats!CV:DF,11,FALSE), " ")</f>
        <v xml:space="preserve"> </v>
      </c>
      <c r="AF73" s="90" t="str">
        <f>IFERROR(VLOOKUP(A73,Climats!DG:DQ,11,FALSE), " ")</f>
        <v xml:space="preserve"> </v>
      </c>
      <c r="AG73" s="90" t="str">
        <f>IFERROR(VLOOKUP(A73,Climats!DR:EB,11,FALSE), " ")</f>
        <v xml:space="preserve"> </v>
      </c>
      <c r="AH73" s="91">
        <v>18</v>
      </c>
      <c r="AI73" s="91">
        <v>22</v>
      </c>
      <c r="AJ73" s="91">
        <v>21</v>
      </c>
      <c r="AK73" s="91">
        <v>23</v>
      </c>
    </row>
    <row r="74" spans="1:37" ht="14.25" x14ac:dyDescent="0.25">
      <c r="A74" s="92" t="s">
        <v>43</v>
      </c>
      <c r="B74" s="92" t="s">
        <v>818</v>
      </c>
      <c r="C74" s="102">
        <f t="shared" si="4"/>
        <v>64.375</v>
      </c>
      <c r="D74" s="103"/>
      <c r="E74" s="104">
        <v>0</v>
      </c>
      <c r="F74" s="104">
        <v>0</v>
      </c>
      <c r="G74" s="104">
        <f t="shared" si="5"/>
        <v>0</v>
      </c>
      <c r="H74" s="104">
        <v>2</v>
      </c>
      <c r="I74" s="104">
        <v>2</v>
      </c>
      <c r="J74" s="104" t="s">
        <v>1063</v>
      </c>
      <c r="K74" s="104">
        <v>4</v>
      </c>
      <c r="L74" s="104">
        <v>4</v>
      </c>
      <c r="M74" s="104">
        <v>4</v>
      </c>
      <c r="N74" s="104" t="s">
        <v>1063</v>
      </c>
      <c r="O74" s="104">
        <v>2</v>
      </c>
      <c r="P74" s="104">
        <v>2</v>
      </c>
      <c r="Q74" s="104">
        <v>4</v>
      </c>
      <c r="R74" s="104" t="s">
        <v>1063</v>
      </c>
      <c r="S74" s="104" t="s">
        <v>1063</v>
      </c>
      <c r="T74" s="104"/>
      <c r="U74" s="104"/>
      <c r="V74" s="90" t="str">
        <f>IFERROR(VLOOKUP(A74,Climats!A:K,11,FALSE)," ")</f>
        <v xml:space="preserve"> </v>
      </c>
      <c r="W74" s="90">
        <f>IFERROR(VLOOKUP(A75,Climats!L:V,11,FALSE)," ")</f>
        <v>5</v>
      </c>
      <c r="X74" s="90" t="str">
        <f>IFERROR(VLOOKUP(A74,Climats!W:AG,11,FALSE)," ")</f>
        <v xml:space="preserve"> </v>
      </c>
      <c r="Y74" s="90" t="str">
        <f>IFERROR(VLOOKUP(A74,Climats!AH:AR,11,FALSE)," ")</f>
        <v xml:space="preserve"> </v>
      </c>
      <c r="Z74" s="90" t="str">
        <f>IFERROR(VLOOKUP(A74,Climats!AS:BC,11,FALSE)," ")</f>
        <v xml:space="preserve"> </v>
      </c>
      <c r="AA74" s="90" t="str">
        <f>IFERROR(VLOOKUP(A74,Climats!BD:BN,11,FALSE)," ")</f>
        <v xml:space="preserve"> </v>
      </c>
      <c r="AB74" s="90" t="str">
        <f>IFERROR(VLOOKUP(A74,Climats!BO:BY,11,FALSE), " ")</f>
        <v xml:space="preserve"> </v>
      </c>
      <c r="AC74" s="90" t="str">
        <f>IFERROR(VLOOKUP(A74,Climats!BZ:CJ,11,FALSE), " ")</f>
        <v xml:space="preserve"> </v>
      </c>
      <c r="AD74" s="90" t="str">
        <f>IFERROR(VLOOKUP(A74,Climats!CK:CU,11,FALSE), " ")</f>
        <v xml:space="preserve"> </v>
      </c>
      <c r="AE74" s="90" t="str">
        <f>IFERROR(VLOOKUP(A74,Climats!CV:DF,11,FALSE), " ")</f>
        <v xml:space="preserve"> </v>
      </c>
      <c r="AF74" s="90" t="str">
        <f>IFERROR(VLOOKUP(A74,Climats!DG:DQ,11,FALSE), " ")</f>
        <v xml:space="preserve"> </v>
      </c>
      <c r="AG74" s="90" t="str">
        <f>IFERROR(VLOOKUP(A74,Climats!DR:EB,11,FALSE), " ")</f>
        <v xml:space="preserve"> </v>
      </c>
      <c r="AH74" s="91">
        <v>58</v>
      </c>
      <c r="AI74" s="91">
        <v>60</v>
      </c>
      <c r="AJ74" s="91">
        <v>68</v>
      </c>
      <c r="AK74" s="91">
        <v>71.5</v>
      </c>
    </row>
    <row r="75" spans="1:37" ht="42.75" x14ac:dyDescent="0.25">
      <c r="A75" s="92" t="s">
        <v>45</v>
      </c>
      <c r="B75" s="92" t="s">
        <v>818</v>
      </c>
      <c r="C75" s="102">
        <f t="shared" si="4"/>
        <v>19.015000000000001</v>
      </c>
      <c r="D75" s="105">
        <v>17</v>
      </c>
      <c r="E75" s="104">
        <v>5</v>
      </c>
      <c r="F75" s="104">
        <v>5</v>
      </c>
      <c r="G75" s="104">
        <f t="shared" si="5"/>
        <v>5</v>
      </c>
      <c r="H75" s="104">
        <v>4</v>
      </c>
      <c r="I75" s="104">
        <v>4</v>
      </c>
      <c r="J75" s="104" t="s">
        <v>1063</v>
      </c>
      <c r="K75" s="104">
        <v>2</v>
      </c>
      <c r="L75" s="104">
        <v>2</v>
      </c>
      <c r="M75" s="104">
        <v>2</v>
      </c>
      <c r="N75" s="104">
        <v>2</v>
      </c>
      <c r="O75" s="104">
        <v>2</v>
      </c>
      <c r="P75" s="104">
        <v>2</v>
      </c>
      <c r="Q75" s="104" t="s">
        <v>1063</v>
      </c>
      <c r="R75" s="104" t="s">
        <v>1063</v>
      </c>
      <c r="S75" s="104">
        <v>4</v>
      </c>
      <c r="T75" s="106" t="s">
        <v>634</v>
      </c>
      <c r="U75" s="106"/>
      <c r="V75" s="93">
        <f>IFERROR(VLOOKUP(A75,Climats!A:K,11,FALSE)," ")</f>
        <v>5</v>
      </c>
      <c r="W75" s="93" t="str">
        <f>IFERROR(VLOOKUP(A76,Climats!L:V,11,FALSE)," ")</f>
        <v xml:space="preserve"> </v>
      </c>
      <c r="X75" s="93">
        <f>IFERROR(VLOOKUP(A75,Climats!W:AG,11,FALSE)," ")</f>
        <v>5</v>
      </c>
      <c r="Y75" s="93" t="str">
        <f>IFERROR(VLOOKUP(A75,Climats!AH:AR,11,FALSE)," ")</f>
        <v xml:space="preserve"> </v>
      </c>
      <c r="Z75" s="93" t="str">
        <f>IFERROR(VLOOKUP(A75,Climats!AS:BC,11,FALSE)," ")</f>
        <v xml:space="preserve"> </v>
      </c>
      <c r="AA75" s="93" t="str">
        <f>IFERROR(VLOOKUP(A75,Climats!BD:BN,11,FALSE)," ")</f>
        <v xml:space="preserve"> </v>
      </c>
      <c r="AB75" s="93" t="str">
        <f>IFERROR(VLOOKUP(A75,Climats!BO:BY,11,FALSE), " ")</f>
        <v xml:space="preserve"> </v>
      </c>
      <c r="AC75" s="93" t="str">
        <f>IFERROR(VLOOKUP(A75,Climats!BZ:CJ,11,FALSE), " ")</f>
        <v xml:space="preserve"> </v>
      </c>
      <c r="AD75" s="93" t="str">
        <f>IFERROR(VLOOKUP(A75,Climats!CK:CU,11,FALSE), " ")</f>
        <v xml:space="preserve"> </v>
      </c>
      <c r="AE75" s="93" t="str">
        <f>IFERROR(VLOOKUP(A75,Climats!CV:DF,11,FALSE), " ")</f>
        <v xml:space="preserve"> </v>
      </c>
      <c r="AF75" s="93">
        <f>IFERROR(VLOOKUP(A75,Climats!DG:DQ,11,FALSE), " ")</f>
        <v>5</v>
      </c>
      <c r="AG75" s="93">
        <f>IFERROR(VLOOKUP(A75,Climats!DR:EB,11,FALSE), " ")</f>
        <v>5</v>
      </c>
      <c r="AH75" s="91">
        <v>16</v>
      </c>
      <c r="AI75" s="91">
        <v>20</v>
      </c>
      <c r="AJ75" s="91">
        <v>22</v>
      </c>
      <c r="AK75" s="91">
        <v>18.059999999999999</v>
      </c>
    </row>
    <row r="76" spans="1:37" ht="14.25" x14ac:dyDescent="0.25">
      <c r="A76" s="92" t="s">
        <v>46</v>
      </c>
      <c r="B76" s="92" t="s">
        <v>818</v>
      </c>
      <c r="C76" s="102">
        <f t="shared" si="4"/>
        <v>20.170000000000002</v>
      </c>
      <c r="D76" s="105">
        <v>0</v>
      </c>
      <c r="E76" s="104">
        <v>5</v>
      </c>
      <c r="F76" s="104">
        <v>5</v>
      </c>
      <c r="G76" s="104">
        <f t="shared" si="5"/>
        <v>5</v>
      </c>
      <c r="H76" s="104">
        <v>2</v>
      </c>
      <c r="I76" s="104">
        <v>2</v>
      </c>
      <c r="J76" s="104" t="s">
        <v>1063</v>
      </c>
      <c r="K76" s="104">
        <v>4</v>
      </c>
      <c r="L76" s="104">
        <v>4</v>
      </c>
      <c r="M76" s="104">
        <v>5</v>
      </c>
      <c r="N76" s="104">
        <v>5</v>
      </c>
      <c r="O76" s="104">
        <v>5</v>
      </c>
      <c r="P76" s="104" t="s">
        <v>1063</v>
      </c>
      <c r="Q76" s="104">
        <v>1</v>
      </c>
      <c r="R76" s="104">
        <v>1</v>
      </c>
      <c r="S76" s="104">
        <v>2</v>
      </c>
      <c r="T76" s="106" t="s">
        <v>635</v>
      </c>
      <c r="U76" s="106"/>
      <c r="V76" s="90" t="str">
        <f>IFERROR(VLOOKUP(A76,Climats!A:K,11,FALSE)," ")</f>
        <v xml:space="preserve"> </v>
      </c>
      <c r="W76" s="90">
        <f>IFERROR(VLOOKUP(A77,Climats!L:V,11,FALSE)," ")</f>
        <v>5</v>
      </c>
      <c r="X76" s="90" t="str">
        <f>IFERROR(VLOOKUP(A76,Climats!W:AG,11,FALSE)," ")</f>
        <v xml:space="preserve"> </v>
      </c>
      <c r="Y76" s="90" t="str">
        <f>IFERROR(VLOOKUP(A76,Climats!AH:AR,11,FALSE)," ")</f>
        <v xml:space="preserve"> </v>
      </c>
      <c r="Z76" s="90" t="str">
        <f>IFERROR(VLOOKUP(A76,Climats!AS:BC,11,FALSE)," ")</f>
        <v xml:space="preserve"> </v>
      </c>
      <c r="AA76" s="90" t="str">
        <f>IFERROR(VLOOKUP(A76,Climats!BD:BN,11,FALSE)," ")</f>
        <v xml:space="preserve"> </v>
      </c>
      <c r="AB76" s="90" t="str">
        <f>IFERROR(VLOOKUP(A76,Climats!BO:BY,11,FALSE), " ")</f>
        <v xml:space="preserve"> </v>
      </c>
      <c r="AC76" s="90" t="str">
        <f>IFERROR(VLOOKUP(A76,Climats!BZ:CJ,11,FALSE), " ")</f>
        <v xml:space="preserve"> </v>
      </c>
      <c r="AD76" s="90" t="str">
        <f>IFERROR(VLOOKUP(A76,Climats!CK:CU,11,FALSE), " ")</f>
        <v xml:space="preserve"> </v>
      </c>
      <c r="AE76" s="90" t="str">
        <f>IFERROR(VLOOKUP(A76,Climats!CV:DF,11,FALSE), " ")</f>
        <v xml:space="preserve"> </v>
      </c>
      <c r="AF76" s="90" t="str">
        <f>IFERROR(VLOOKUP(A76,Climats!DG:DQ,11,FALSE), " ")</f>
        <v xml:space="preserve"> </v>
      </c>
      <c r="AG76" s="90" t="str">
        <f>IFERROR(VLOOKUP(A76,Climats!DR:EB,11,FALSE), " ")</f>
        <v xml:space="preserve"> </v>
      </c>
      <c r="AH76" s="91">
        <v>21</v>
      </c>
      <c r="AI76" s="91">
        <v>22</v>
      </c>
      <c r="AJ76" s="91">
        <v>15</v>
      </c>
      <c r="AK76" s="91">
        <v>22.68</v>
      </c>
    </row>
    <row r="77" spans="1:37" ht="14.25" x14ac:dyDescent="0.25">
      <c r="A77" s="92" t="s">
        <v>47</v>
      </c>
      <c r="B77" s="92" t="s">
        <v>818</v>
      </c>
      <c r="C77" s="102">
        <f t="shared" si="4"/>
        <v>41.5</v>
      </c>
      <c r="D77" s="103"/>
      <c r="E77" s="104">
        <v>0</v>
      </c>
      <c r="F77" s="104">
        <v>0</v>
      </c>
      <c r="G77" s="104">
        <f t="shared" si="5"/>
        <v>0</v>
      </c>
      <c r="H77" s="104">
        <v>5</v>
      </c>
      <c r="I77" s="104">
        <v>4</v>
      </c>
      <c r="J77" s="104">
        <v>4</v>
      </c>
      <c r="K77" s="104">
        <v>4</v>
      </c>
      <c r="L77" s="104" t="s">
        <v>1063</v>
      </c>
      <c r="M77" s="104">
        <v>2</v>
      </c>
      <c r="N77" s="104" t="s">
        <v>1063</v>
      </c>
      <c r="O77" s="104">
        <v>2</v>
      </c>
      <c r="P77" s="104" t="s">
        <v>1063</v>
      </c>
      <c r="Q77" s="104">
        <v>2</v>
      </c>
      <c r="R77" s="104">
        <v>2</v>
      </c>
      <c r="S77" s="104">
        <v>4</v>
      </c>
      <c r="T77" s="104"/>
      <c r="U77" s="104"/>
      <c r="V77" s="90">
        <f>IFERROR(VLOOKUP(A77,Climats!A:K,11,FALSE)," ")</f>
        <v>5</v>
      </c>
      <c r="W77" s="90" t="str">
        <f>IFERROR(VLOOKUP(A78,Climats!L:V,11,FALSE)," ")</f>
        <v xml:space="preserve"> </v>
      </c>
      <c r="X77" s="90">
        <f>IFERROR(VLOOKUP(A77,Climats!W:AG,11,FALSE)," ")</f>
        <v>5</v>
      </c>
      <c r="Y77" s="90">
        <f>IFERROR(VLOOKUP(A77,Climats!AH:AR,11,FALSE)," ")</f>
        <v>5</v>
      </c>
      <c r="Z77" s="90" t="str">
        <f>IFERROR(VLOOKUP(A77,Climats!AS:BC,11,FALSE)," ")</f>
        <v xml:space="preserve"> </v>
      </c>
      <c r="AA77" s="90" t="str">
        <f>IFERROR(VLOOKUP(A77,Climats!BD:BN,11,FALSE)," ")</f>
        <v xml:space="preserve"> </v>
      </c>
      <c r="AB77" s="90" t="str">
        <f>IFERROR(VLOOKUP(A77,Climats!BO:BY,11,FALSE), " ")</f>
        <v xml:space="preserve"> </v>
      </c>
      <c r="AC77" s="90" t="str">
        <f>IFERROR(VLOOKUP(A77,Climats!BZ:CJ,11,FALSE), " ")</f>
        <v xml:space="preserve"> </v>
      </c>
      <c r="AD77" s="90" t="str">
        <f>IFERROR(VLOOKUP(A77,Climats!CK:CU,11,FALSE), " ")</f>
        <v xml:space="preserve"> </v>
      </c>
      <c r="AE77" s="90" t="str">
        <f>IFERROR(VLOOKUP(A77,Climats!CV:DF,11,FALSE), " ")</f>
        <v xml:space="preserve"> </v>
      </c>
      <c r="AF77" s="90" t="str">
        <f>IFERROR(VLOOKUP(A77,Climats!DG:DQ,11,FALSE), " ")</f>
        <v xml:space="preserve"> </v>
      </c>
      <c r="AG77" s="90" t="str">
        <f>IFERROR(VLOOKUP(A77,Climats!DR:EB,11,FALSE), " ")</f>
        <v xml:space="preserve"> </v>
      </c>
      <c r="AH77" s="91">
        <v>38</v>
      </c>
      <c r="AI77" s="91">
        <v>38</v>
      </c>
      <c r="AJ77" s="91">
        <v>52</v>
      </c>
      <c r="AK77" s="91">
        <v>38</v>
      </c>
    </row>
    <row r="78" spans="1:37" ht="14.25" x14ac:dyDescent="0.25">
      <c r="A78" s="92" t="s">
        <v>48</v>
      </c>
      <c r="B78" s="92" t="s">
        <v>818</v>
      </c>
      <c r="C78" s="102">
        <f t="shared" si="4"/>
        <v>22.1875</v>
      </c>
      <c r="D78" s="105">
        <v>50</v>
      </c>
      <c r="E78" s="104">
        <v>5</v>
      </c>
      <c r="F78" s="104">
        <v>5</v>
      </c>
      <c r="G78" s="104">
        <f t="shared" si="5"/>
        <v>5</v>
      </c>
      <c r="H78" s="104">
        <v>2</v>
      </c>
      <c r="I78" s="104">
        <v>2</v>
      </c>
      <c r="J78" s="104">
        <v>1</v>
      </c>
      <c r="K78" s="104" t="s">
        <v>1063</v>
      </c>
      <c r="L78" s="104" t="s">
        <v>1063</v>
      </c>
      <c r="M78" s="104" t="s">
        <v>1063</v>
      </c>
      <c r="N78" s="104">
        <v>4</v>
      </c>
      <c r="O78" s="104">
        <v>4</v>
      </c>
      <c r="P78" s="104" t="s">
        <v>1063</v>
      </c>
      <c r="Q78" s="104" t="s">
        <v>1063</v>
      </c>
      <c r="R78" s="104">
        <v>2</v>
      </c>
      <c r="S78" s="104" t="s">
        <v>1063</v>
      </c>
      <c r="T78" s="106" t="s">
        <v>636</v>
      </c>
      <c r="U78" s="106"/>
      <c r="V78" s="93" t="str">
        <f>IFERROR(VLOOKUP(A78,Climats!A:K,11,FALSE)," ")</f>
        <v xml:space="preserve"> </v>
      </c>
      <c r="W78" s="93" t="str">
        <f>IFERROR(VLOOKUP(A79,Climats!L:V,11,FALSE)," ")</f>
        <v xml:space="preserve"> </v>
      </c>
      <c r="X78" s="93" t="str">
        <f>IFERROR(VLOOKUP(A78,Climats!W:AG,11,FALSE)," ")</f>
        <v xml:space="preserve"> </v>
      </c>
      <c r="Y78" s="93" t="str">
        <f>IFERROR(VLOOKUP(A78,Climats!AH:AR,11,FALSE)," ")</f>
        <v xml:space="preserve"> </v>
      </c>
      <c r="Z78" s="93" t="str">
        <f>IFERROR(VLOOKUP(A78,Climats!AS:BC,11,FALSE)," ")</f>
        <v xml:space="preserve"> </v>
      </c>
      <c r="AA78" s="93" t="str">
        <f>IFERROR(VLOOKUP(A78,Climats!BD:BN,11,FALSE)," ")</f>
        <v xml:space="preserve"> </v>
      </c>
      <c r="AB78" s="93" t="str">
        <f>IFERROR(VLOOKUP(A78,Climats!BO:BY,11,FALSE), " ")</f>
        <v xml:space="preserve"> </v>
      </c>
      <c r="AC78" s="93" t="str">
        <f>IFERROR(VLOOKUP(A78,Climats!BZ:CJ,11,FALSE), " ")</f>
        <v xml:space="preserve"> </v>
      </c>
      <c r="AD78" s="93" t="str">
        <f>IFERROR(VLOOKUP(A78,Climats!CK:CU,11,FALSE), " ")</f>
        <v xml:space="preserve"> </v>
      </c>
      <c r="AE78" s="93" t="str">
        <f>IFERROR(VLOOKUP(A78,Climats!CV:DF,11,FALSE), " ")</f>
        <v xml:space="preserve"> </v>
      </c>
      <c r="AF78" s="93" t="str">
        <f>IFERROR(VLOOKUP(A78,Climats!DG:DQ,11,FALSE), " ")</f>
        <v xml:space="preserve"> </v>
      </c>
      <c r="AG78" s="93" t="str">
        <f>IFERROR(VLOOKUP(A78,Climats!DR:EB,11,FALSE), " ")</f>
        <v xml:space="preserve"> </v>
      </c>
      <c r="AH78" s="91">
        <v>21</v>
      </c>
      <c r="AI78" s="91">
        <v>20</v>
      </c>
      <c r="AJ78" s="91">
        <v>17</v>
      </c>
      <c r="AK78" s="91">
        <v>30.75</v>
      </c>
    </row>
    <row r="79" spans="1:37" ht="14.25" x14ac:dyDescent="0.25">
      <c r="A79" s="92" t="s">
        <v>49</v>
      </c>
      <c r="B79" s="92" t="s">
        <v>818</v>
      </c>
      <c r="C79" s="102">
        <f t="shared" si="4"/>
        <v>22.1</v>
      </c>
      <c r="D79" s="105">
        <v>40</v>
      </c>
      <c r="E79" s="104">
        <v>5</v>
      </c>
      <c r="F79" s="104">
        <v>5</v>
      </c>
      <c r="G79" s="104">
        <f t="shared" si="5"/>
        <v>5</v>
      </c>
      <c r="H79" s="104">
        <v>4</v>
      </c>
      <c r="I79" s="104">
        <v>4</v>
      </c>
      <c r="J79" s="104">
        <v>4</v>
      </c>
      <c r="K79" s="104" t="s">
        <v>1063</v>
      </c>
      <c r="L79" s="104" t="s">
        <v>1063</v>
      </c>
      <c r="M79" s="104">
        <v>2</v>
      </c>
      <c r="N79" s="104">
        <v>2</v>
      </c>
      <c r="O79" s="104">
        <v>2</v>
      </c>
      <c r="P79" s="104" t="s">
        <v>1063</v>
      </c>
      <c r="Q79" s="104">
        <v>4</v>
      </c>
      <c r="R79" s="104">
        <v>4</v>
      </c>
      <c r="S79" s="104">
        <v>4</v>
      </c>
      <c r="T79" s="106" t="s">
        <v>638</v>
      </c>
      <c r="U79" s="106"/>
      <c r="V79" s="93" t="str">
        <f>IFERROR(VLOOKUP(A79,Climats!A:K,11,FALSE)," ")</f>
        <v xml:space="preserve"> </v>
      </c>
      <c r="W79" s="93" t="str">
        <f>IFERROR(VLOOKUP(A80,Climats!L:V,11,FALSE)," ")</f>
        <v xml:space="preserve"> </v>
      </c>
      <c r="X79" s="93" t="str">
        <f>IFERROR(VLOOKUP(A79,Climats!W:AG,11,FALSE)," ")</f>
        <v xml:space="preserve"> </v>
      </c>
      <c r="Y79" s="93">
        <f>IFERROR(VLOOKUP(A79,Climats!AH:AR,11,FALSE)," ")</f>
        <v>5</v>
      </c>
      <c r="Z79" s="93" t="str">
        <f>IFERROR(VLOOKUP(A79,Climats!AS:BC,11,FALSE)," ")</f>
        <v xml:space="preserve"> </v>
      </c>
      <c r="AA79" s="93" t="str">
        <f>IFERROR(VLOOKUP(A79,Climats!BD:BN,11,FALSE)," ")</f>
        <v xml:space="preserve"> </v>
      </c>
      <c r="AB79" s="93" t="str">
        <f>IFERROR(VLOOKUP(A79,Climats!BO:BY,11,FALSE), " ")</f>
        <v xml:space="preserve"> </v>
      </c>
      <c r="AC79" s="93" t="str">
        <f>IFERROR(VLOOKUP(A79,Climats!BZ:CJ,11,FALSE), " ")</f>
        <v xml:space="preserve"> </v>
      </c>
      <c r="AD79" s="93" t="str">
        <f>IFERROR(VLOOKUP(A79,Climats!CK:CU,11,FALSE), " ")</f>
        <v xml:space="preserve"> </v>
      </c>
      <c r="AE79" s="93">
        <f>IFERROR(VLOOKUP(A79,Climats!CV:DF,11,FALSE), " ")</f>
        <v>5</v>
      </c>
      <c r="AF79" s="93" t="str">
        <f>IFERROR(VLOOKUP(A79,Climats!DG:DQ,11,FALSE), " ")</f>
        <v xml:space="preserve"> </v>
      </c>
      <c r="AG79" s="93" t="str">
        <f>IFERROR(VLOOKUP(A79,Climats!DR:EB,11,FALSE), " ")</f>
        <v xml:space="preserve"> </v>
      </c>
      <c r="AH79" s="91">
        <v>20</v>
      </c>
      <c r="AI79" s="91">
        <v>24</v>
      </c>
      <c r="AJ79" s="91">
        <v>18</v>
      </c>
      <c r="AK79" s="91">
        <v>26.4</v>
      </c>
    </row>
    <row r="80" spans="1:37" ht="14.25" x14ac:dyDescent="0.25">
      <c r="A80" s="92" t="s">
        <v>329</v>
      </c>
      <c r="B80" s="92" t="s">
        <v>818</v>
      </c>
      <c r="C80" s="102">
        <f t="shared" si="4"/>
        <v>32</v>
      </c>
      <c r="D80" s="103"/>
      <c r="E80" s="104">
        <v>0</v>
      </c>
      <c r="F80" s="104">
        <v>3</v>
      </c>
      <c r="G80" s="104">
        <f t="shared" si="5"/>
        <v>1.5</v>
      </c>
      <c r="H80" s="104" t="s">
        <v>1063</v>
      </c>
      <c r="I80" s="104" t="s">
        <v>1063</v>
      </c>
      <c r="J80" s="104" t="s">
        <v>1063</v>
      </c>
      <c r="K80" s="104">
        <v>4</v>
      </c>
      <c r="L80" s="104">
        <v>4</v>
      </c>
      <c r="M80" s="104" t="s">
        <v>1063</v>
      </c>
      <c r="N80" s="104" t="s">
        <v>1063</v>
      </c>
      <c r="O80" s="104" t="s">
        <v>1063</v>
      </c>
      <c r="P80" s="104">
        <v>4</v>
      </c>
      <c r="Q80" s="104" t="s">
        <v>1063</v>
      </c>
      <c r="R80" s="104" t="s">
        <v>1063</v>
      </c>
      <c r="S80" s="104" t="s">
        <v>1063</v>
      </c>
      <c r="T80" s="104"/>
      <c r="U80" s="104"/>
      <c r="V80" s="90" t="str">
        <f>IFERROR(VLOOKUP(A80,Climats!A:K,11,FALSE)," ")</f>
        <v xml:space="preserve"> </v>
      </c>
      <c r="W80" s="90" t="str">
        <f>IFERROR(VLOOKUP(A81,Climats!L:V,11,FALSE)," ")</f>
        <v xml:space="preserve"> </v>
      </c>
      <c r="X80" s="90" t="str">
        <f>IFERROR(VLOOKUP(A80,Climats!W:AG,11,FALSE)," ")</f>
        <v xml:space="preserve"> </v>
      </c>
      <c r="Y80" s="90" t="str">
        <f>IFERROR(VLOOKUP(A80,Climats!AH:AR,11,FALSE)," ")</f>
        <v xml:space="preserve"> </v>
      </c>
      <c r="Z80" s="90">
        <f>IFERROR(VLOOKUP(A80,Climats!AS:BC,11,FALSE)," ")</f>
        <v>5</v>
      </c>
      <c r="AA80" s="90">
        <f>IFERROR(VLOOKUP(A80,Climats!BD:BN,11,FALSE)," ")</f>
        <v>5</v>
      </c>
      <c r="AB80" s="90">
        <f>IFERROR(VLOOKUP(A80,Climats!BO:BY,11,FALSE), " ")</f>
        <v>5</v>
      </c>
      <c r="AC80" s="90">
        <f>IFERROR(VLOOKUP(A80,Climats!BZ:CJ,11,FALSE), " ")</f>
        <v>5</v>
      </c>
      <c r="AD80" s="90" t="str">
        <f>IFERROR(VLOOKUP(A80,Climats!CK:CU,11,FALSE), " ")</f>
        <v xml:space="preserve"> </v>
      </c>
      <c r="AE80" s="90" t="str">
        <f>IFERROR(VLOOKUP(A80,Climats!CV:DF,11,FALSE), " ")</f>
        <v xml:space="preserve"> </v>
      </c>
      <c r="AF80" s="90" t="str">
        <f>IFERROR(VLOOKUP(A80,Climats!DG:DQ,11,FALSE), " ")</f>
        <v xml:space="preserve"> </v>
      </c>
      <c r="AG80" s="90" t="str">
        <f>IFERROR(VLOOKUP(A80,Climats!DR:EB,11,FALSE), " ")</f>
        <v xml:space="preserve"> </v>
      </c>
      <c r="AH80" s="84"/>
      <c r="AI80" s="84"/>
      <c r="AJ80" s="91">
        <v>32</v>
      </c>
      <c r="AK80" s="84"/>
    </row>
    <row r="81" spans="1:37" ht="14.25" x14ac:dyDescent="0.25">
      <c r="A81" s="92" t="s">
        <v>53</v>
      </c>
      <c r="B81" s="92" t="s">
        <v>818</v>
      </c>
      <c r="C81" s="102">
        <f t="shared" si="4"/>
        <v>21.5</v>
      </c>
      <c r="D81" s="103"/>
      <c r="E81" s="104">
        <v>0</v>
      </c>
      <c r="F81" s="104">
        <v>0</v>
      </c>
      <c r="G81" s="104">
        <f t="shared" si="5"/>
        <v>0</v>
      </c>
      <c r="H81" s="104" t="s">
        <v>1063</v>
      </c>
      <c r="I81" s="104" t="s">
        <v>1063</v>
      </c>
      <c r="J81" s="104" t="s">
        <v>1063</v>
      </c>
      <c r="K81" s="104" t="s">
        <v>1063</v>
      </c>
      <c r="L81" s="104" t="s">
        <v>1063</v>
      </c>
      <c r="M81" s="104" t="s">
        <v>1063</v>
      </c>
      <c r="N81" s="104" t="s">
        <v>1063</v>
      </c>
      <c r="O81" s="104" t="s">
        <v>1063</v>
      </c>
      <c r="P81" s="104" t="s">
        <v>1063</v>
      </c>
      <c r="Q81" s="104" t="s">
        <v>1063</v>
      </c>
      <c r="R81" s="104" t="s">
        <v>1063</v>
      </c>
      <c r="S81" s="104" t="s">
        <v>1063</v>
      </c>
      <c r="T81" s="104"/>
      <c r="U81" s="104"/>
      <c r="V81" s="90" t="str">
        <f>IFERROR(VLOOKUP(A81,Climats!A:K,11,FALSE)," ")</f>
        <v xml:space="preserve"> </v>
      </c>
      <c r="W81" s="90" t="str">
        <f>IFERROR(VLOOKUP(A82,Climats!L:V,11,FALSE)," ")</f>
        <v xml:space="preserve"> </v>
      </c>
      <c r="X81" s="90" t="str">
        <f>IFERROR(VLOOKUP(A81,Climats!W:AG,11,FALSE)," ")</f>
        <v xml:space="preserve"> </v>
      </c>
      <c r="Y81" s="90" t="str">
        <f>IFERROR(VLOOKUP(A81,Climats!AH:AR,11,FALSE)," ")</f>
        <v xml:space="preserve"> </v>
      </c>
      <c r="Z81" s="90" t="str">
        <f>IFERROR(VLOOKUP(A81,Climats!AS:BC,11,FALSE)," ")</f>
        <v xml:space="preserve"> </v>
      </c>
      <c r="AA81" s="90" t="str">
        <f>IFERROR(VLOOKUP(A81,Climats!BD:BN,11,FALSE)," ")</f>
        <v xml:space="preserve"> </v>
      </c>
      <c r="AB81" s="90" t="str">
        <f>IFERROR(VLOOKUP(A81,Climats!BO:BY,11,FALSE), " ")</f>
        <v xml:space="preserve"> </v>
      </c>
      <c r="AC81" s="90" t="str">
        <f>IFERROR(VLOOKUP(A81,Climats!BZ:CJ,11,FALSE), " ")</f>
        <v xml:space="preserve"> </v>
      </c>
      <c r="AD81" s="90" t="str">
        <f>IFERROR(VLOOKUP(A81,Climats!CK:CU,11,FALSE), " ")</f>
        <v xml:space="preserve"> </v>
      </c>
      <c r="AE81" s="90" t="str">
        <f>IFERROR(VLOOKUP(A81,Climats!CV:DF,11,FALSE), " ")</f>
        <v xml:space="preserve"> </v>
      </c>
      <c r="AF81" s="90" t="str">
        <f>IFERROR(VLOOKUP(A81,Climats!DG:DQ,11,FALSE), " ")</f>
        <v xml:space="preserve"> </v>
      </c>
      <c r="AG81" s="90" t="str">
        <f>IFERROR(VLOOKUP(A81,Climats!DR:EB,11,FALSE), " ")</f>
        <v xml:space="preserve"> </v>
      </c>
      <c r="AH81" s="91">
        <v>27</v>
      </c>
      <c r="AI81" s="91">
        <v>16</v>
      </c>
      <c r="AJ81" s="91"/>
      <c r="AK81" s="84"/>
    </row>
    <row r="82" spans="1:37" ht="28.5" x14ac:dyDescent="0.25">
      <c r="A82" s="92" t="s">
        <v>66</v>
      </c>
      <c r="B82" s="92" t="s">
        <v>818</v>
      </c>
      <c r="C82" s="102">
        <f t="shared" si="4"/>
        <v>43</v>
      </c>
      <c r="D82" s="103"/>
      <c r="E82" s="104">
        <v>4</v>
      </c>
      <c r="F82" s="104">
        <v>5</v>
      </c>
      <c r="G82" s="104">
        <f t="shared" si="5"/>
        <v>4.5</v>
      </c>
      <c r="H82" s="104" t="s">
        <v>1063</v>
      </c>
      <c r="I82" s="104" t="s">
        <v>1063</v>
      </c>
      <c r="J82" s="104" t="s">
        <v>1063</v>
      </c>
      <c r="K82" s="104" t="s">
        <v>1063</v>
      </c>
      <c r="L82" s="104" t="s">
        <v>1063</v>
      </c>
      <c r="M82" s="104" t="s">
        <v>1063</v>
      </c>
      <c r="N82" s="104" t="s">
        <v>1063</v>
      </c>
      <c r="O82" s="104" t="s">
        <v>1063</v>
      </c>
      <c r="P82" s="104" t="s">
        <v>1063</v>
      </c>
      <c r="Q82" s="104" t="s">
        <v>1063</v>
      </c>
      <c r="R82" s="104" t="s">
        <v>1063</v>
      </c>
      <c r="S82" s="104" t="s">
        <v>1063</v>
      </c>
      <c r="T82" s="104"/>
      <c r="U82" s="104"/>
      <c r="V82" s="90" t="str">
        <f>IFERROR(VLOOKUP(A82,Climats!A:K,11,FALSE)," ")</f>
        <v xml:space="preserve"> </v>
      </c>
      <c r="W82" s="90">
        <f>IFERROR(VLOOKUP(A83,Climats!L:V,11,FALSE)," ")</f>
        <v>5</v>
      </c>
      <c r="X82" s="90" t="str">
        <f>IFERROR(VLOOKUP(A82,Climats!W:AG,11,FALSE)," ")</f>
        <v xml:space="preserve"> </v>
      </c>
      <c r="Y82" s="90" t="str">
        <f>IFERROR(VLOOKUP(A82,Climats!AH:AR,11,FALSE)," ")</f>
        <v xml:space="preserve"> </v>
      </c>
      <c r="Z82" s="90" t="str">
        <f>IFERROR(VLOOKUP(A82,Climats!AS:BC,11,FALSE)," ")</f>
        <v xml:space="preserve"> </v>
      </c>
      <c r="AA82" s="90" t="str">
        <f>IFERROR(VLOOKUP(A82,Climats!BD:BN,11,FALSE)," ")</f>
        <v xml:space="preserve"> </v>
      </c>
      <c r="AB82" s="90" t="str">
        <f>IFERROR(VLOOKUP(A82,Climats!BO:BY,11,FALSE), " ")</f>
        <v xml:space="preserve"> </v>
      </c>
      <c r="AC82" s="90" t="str">
        <f>IFERROR(VLOOKUP(A82,Climats!BZ:CJ,11,FALSE), " ")</f>
        <v xml:space="preserve"> </v>
      </c>
      <c r="AD82" s="90" t="str">
        <f>IFERROR(VLOOKUP(A82,Climats!CK:CU,11,FALSE), " ")</f>
        <v xml:space="preserve"> </v>
      </c>
      <c r="AE82" s="90" t="str">
        <f>IFERROR(VLOOKUP(A82,Climats!CV:DF,11,FALSE), " ")</f>
        <v xml:space="preserve"> </v>
      </c>
      <c r="AF82" s="90" t="str">
        <f>IFERROR(VLOOKUP(A82,Climats!DG:DQ,11,FALSE), " ")</f>
        <v xml:space="preserve"> </v>
      </c>
      <c r="AG82" s="90" t="str">
        <f>IFERROR(VLOOKUP(A82,Climats!DR:EB,11,FALSE), " ")</f>
        <v xml:space="preserve"> </v>
      </c>
      <c r="AH82" s="91">
        <v>23</v>
      </c>
      <c r="AI82" s="84"/>
      <c r="AJ82" s="91"/>
      <c r="AK82" s="84">
        <v>63</v>
      </c>
    </row>
    <row r="83" spans="1:37" ht="14.25" x14ac:dyDescent="0.25">
      <c r="A83" s="92" t="s">
        <v>54</v>
      </c>
      <c r="B83" s="92" t="s">
        <v>818</v>
      </c>
      <c r="C83" s="102">
        <f t="shared" si="4"/>
        <v>25.375</v>
      </c>
      <c r="D83" s="103"/>
      <c r="E83" s="104">
        <v>5</v>
      </c>
      <c r="F83" s="104">
        <v>5</v>
      </c>
      <c r="G83" s="104">
        <f t="shared" si="5"/>
        <v>5</v>
      </c>
      <c r="H83" s="104">
        <v>5</v>
      </c>
      <c r="I83" s="104">
        <v>5</v>
      </c>
      <c r="J83" s="104">
        <v>4</v>
      </c>
      <c r="K83" s="104">
        <v>5</v>
      </c>
      <c r="L83" s="104">
        <v>2</v>
      </c>
      <c r="M83" s="104">
        <v>2</v>
      </c>
      <c r="N83" s="104">
        <v>1</v>
      </c>
      <c r="O83" s="104">
        <v>1</v>
      </c>
      <c r="P83" s="104">
        <v>1</v>
      </c>
      <c r="Q83" s="104">
        <v>1</v>
      </c>
      <c r="R83" s="104" t="s">
        <v>1063</v>
      </c>
      <c r="S83" s="104">
        <v>4</v>
      </c>
      <c r="T83" s="104"/>
      <c r="U83" s="104"/>
      <c r="V83" s="90">
        <f>IFERROR(VLOOKUP(A83,Climats!A:K,11,FALSE)," ")</f>
        <v>5</v>
      </c>
      <c r="W83" s="90" t="str">
        <f>IFERROR(VLOOKUP(A84,Climats!L:V,11,FALSE)," ")</f>
        <v xml:space="preserve"> </v>
      </c>
      <c r="X83" s="90">
        <f>IFERROR(VLOOKUP(A83,Climats!W:AG,11,FALSE)," ")</f>
        <v>5</v>
      </c>
      <c r="Y83" s="90">
        <f>IFERROR(VLOOKUP(A83,Climats!AH:AR,11,FALSE)," ")</f>
        <v>5</v>
      </c>
      <c r="Z83" s="90" t="str">
        <f>IFERROR(VLOOKUP(A83,Climats!AS:BC,11,FALSE)," ")</f>
        <v xml:space="preserve"> </v>
      </c>
      <c r="AA83" s="90" t="str">
        <f>IFERROR(VLOOKUP(A83,Climats!BD:BN,11,FALSE)," ")</f>
        <v xml:space="preserve"> </v>
      </c>
      <c r="AB83" s="90" t="str">
        <f>IFERROR(VLOOKUP(A83,Climats!BO:BY,11,FALSE), " ")</f>
        <v xml:space="preserve"> </v>
      </c>
      <c r="AC83" s="90" t="str">
        <f>IFERROR(VLOOKUP(A83,Climats!BZ:CJ,11,FALSE), " ")</f>
        <v xml:space="preserve"> </v>
      </c>
      <c r="AD83" s="90" t="str">
        <f>IFERROR(VLOOKUP(A83,Climats!CK:CU,11,FALSE), " ")</f>
        <v xml:space="preserve"> </v>
      </c>
      <c r="AE83" s="90" t="str">
        <f>IFERROR(VLOOKUP(A83,Climats!CV:DF,11,FALSE), " ")</f>
        <v xml:space="preserve"> </v>
      </c>
      <c r="AF83" s="90" t="str">
        <f>IFERROR(VLOOKUP(A83,Climats!DG:DQ,11,FALSE), " ")</f>
        <v xml:space="preserve"> </v>
      </c>
      <c r="AG83" s="90" t="str">
        <f>IFERROR(VLOOKUP(A83,Climats!DR:EB,11,FALSE), " ")</f>
        <v xml:space="preserve"> </v>
      </c>
      <c r="AH83" s="91">
        <v>30</v>
      </c>
      <c r="AI83" s="91">
        <v>18</v>
      </c>
      <c r="AJ83" s="91">
        <v>27</v>
      </c>
      <c r="AK83" s="91">
        <v>26.5</v>
      </c>
    </row>
    <row r="84" spans="1:37" ht="14.25" x14ac:dyDescent="0.25">
      <c r="A84" s="92" t="s">
        <v>55</v>
      </c>
      <c r="B84" s="92" t="s">
        <v>818</v>
      </c>
      <c r="C84" s="102">
        <f t="shared" si="4"/>
        <v>39.924999999999997</v>
      </c>
      <c r="D84" s="103"/>
      <c r="E84" s="104">
        <v>0</v>
      </c>
      <c r="F84" s="104">
        <v>0</v>
      </c>
      <c r="G84" s="104">
        <f t="shared" si="5"/>
        <v>0</v>
      </c>
      <c r="H84" s="104">
        <v>4</v>
      </c>
      <c r="I84" s="104">
        <v>4</v>
      </c>
      <c r="J84" s="104" t="s">
        <v>1063</v>
      </c>
      <c r="K84" s="104" t="s">
        <v>1063</v>
      </c>
      <c r="L84" s="104">
        <v>2</v>
      </c>
      <c r="M84" s="104">
        <v>2</v>
      </c>
      <c r="N84" s="104">
        <v>2</v>
      </c>
      <c r="O84" s="104">
        <v>2</v>
      </c>
      <c r="P84" s="104">
        <v>2</v>
      </c>
      <c r="Q84" s="104">
        <v>2</v>
      </c>
      <c r="R84" s="104">
        <v>3</v>
      </c>
      <c r="S84" s="104">
        <v>4</v>
      </c>
      <c r="T84" s="104"/>
      <c r="U84" s="104"/>
      <c r="V84" s="90" t="str">
        <f>IFERROR(VLOOKUP(A84,Climats!A:K,11,FALSE)," ")</f>
        <v xml:space="preserve"> </v>
      </c>
      <c r="W84" s="90">
        <f>IFERROR(VLOOKUP(A85,Climats!L:V,11,FALSE)," ")</f>
        <v>5</v>
      </c>
      <c r="X84" s="90" t="str">
        <f>IFERROR(VLOOKUP(A84,Climats!W:AG,11,FALSE)," ")</f>
        <v xml:space="preserve"> </v>
      </c>
      <c r="Y84" s="90" t="str">
        <f>IFERROR(VLOOKUP(A84,Climats!AH:AR,11,FALSE)," ")</f>
        <v xml:space="preserve"> </v>
      </c>
      <c r="Z84" s="90" t="str">
        <f>IFERROR(VLOOKUP(A84,Climats!AS:BC,11,FALSE)," ")</f>
        <v xml:space="preserve"> </v>
      </c>
      <c r="AA84" s="90" t="str">
        <f>IFERROR(VLOOKUP(A84,Climats!BD:BN,11,FALSE)," ")</f>
        <v xml:space="preserve"> </v>
      </c>
      <c r="AB84" s="90" t="str">
        <f>IFERROR(VLOOKUP(A84,Climats!BO:BY,11,FALSE), " ")</f>
        <v xml:space="preserve"> </v>
      </c>
      <c r="AC84" s="90" t="str">
        <f>IFERROR(VLOOKUP(A84,Climats!BZ:CJ,11,FALSE), " ")</f>
        <v xml:space="preserve"> </v>
      </c>
      <c r="AD84" s="90" t="str">
        <f>IFERROR(VLOOKUP(A84,Climats!CK:CU,11,FALSE), " ")</f>
        <v xml:space="preserve"> </v>
      </c>
      <c r="AE84" s="90" t="str">
        <f>IFERROR(VLOOKUP(A84,Climats!CV:DF,11,FALSE), " ")</f>
        <v xml:space="preserve"> </v>
      </c>
      <c r="AF84" s="90" t="str">
        <f>IFERROR(VLOOKUP(A84,Climats!DG:DQ,11,FALSE), " ")</f>
        <v xml:space="preserve"> </v>
      </c>
      <c r="AG84" s="90" t="str">
        <f>IFERROR(VLOOKUP(A84,Climats!DR:EB,11,FALSE), " ")</f>
        <v xml:space="preserve"> </v>
      </c>
      <c r="AH84" s="91">
        <v>41</v>
      </c>
      <c r="AI84" s="91">
        <v>37</v>
      </c>
      <c r="AJ84" s="91">
        <v>38</v>
      </c>
      <c r="AK84" s="91">
        <v>43.7</v>
      </c>
    </row>
    <row r="85" spans="1:37" ht="14.25" x14ac:dyDescent="0.25">
      <c r="A85" s="92" t="s">
        <v>56</v>
      </c>
      <c r="B85" s="92" t="s">
        <v>818</v>
      </c>
      <c r="C85" s="102">
        <f t="shared" si="4"/>
        <v>20.5</v>
      </c>
      <c r="D85" s="103"/>
      <c r="E85" s="104">
        <v>0</v>
      </c>
      <c r="F85" s="104">
        <v>0</v>
      </c>
      <c r="G85" s="104">
        <f t="shared" si="5"/>
        <v>0</v>
      </c>
      <c r="H85" s="104">
        <v>4</v>
      </c>
      <c r="I85" s="104">
        <v>5</v>
      </c>
      <c r="J85" s="104">
        <v>5</v>
      </c>
      <c r="K85" s="104">
        <v>5</v>
      </c>
      <c r="L85" s="104">
        <v>1</v>
      </c>
      <c r="M85" s="104">
        <v>1</v>
      </c>
      <c r="N85" s="104">
        <v>3</v>
      </c>
      <c r="O85" s="104">
        <v>1</v>
      </c>
      <c r="P85" s="104">
        <v>4</v>
      </c>
      <c r="Q85" s="104">
        <v>3</v>
      </c>
      <c r="R85" s="104">
        <v>1</v>
      </c>
      <c r="S85" s="104">
        <v>1</v>
      </c>
      <c r="T85" s="104"/>
      <c r="U85" s="104"/>
      <c r="V85" s="90" t="str">
        <f>IFERROR(VLOOKUP(A85,Climats!A:K,11,FALSE)," ")</f>
        <v xml:space="preserve"> </v>
      </c>
      <c r="W85" s="90" t="str">
        <f>IFERROR(VLOOKUP(A86,Climats!L:V,11,FALSE)," ")</f>
        <v xml:space="preserve"> </v>
      </c>
      <c r="X85" s="90" t="str">
        <f>IFERROR(VLOOKUP(A85,Climats!W:AG,11,FALSE)," ")</f>
        <v xml:space="preserve"> </v>
      </c>
      <c r="Y85" s="90" t="str">
        <f>IFERROR(VLOOKUP(A85,Climats!AH:AR,11,FALSE)," ")</f>
        <v xml:space="preserve"> </v>
      </c>
      <c r="Z85" s="90" t="str">
        <f>IFERROR(VLOOKUP(A85,Climats!AS:BC,11,FALSE)," ")</f>
        <v xml:space="preserve"> </v>
      </c>
      <c r="AA85" s="90" t="str">
        <f>IFERROR(VLOOKUP(A85,Climats!BD:BN,11,FALSE)," ")</f>
        <v xml:space="preserve"> </v>
      </c>
      <c r="AB85" s="90" t="str">
        <f>IFERROR(VLOOKUP(A85,Climats!BO:BY,11,FALSE), " ")</f>
        <v xml:space="preserve"> </v>
      </c>
      <c r="AC85" s="90" t="str">
        <f>IFERROR(VLOOKUP(A85,Climats!BZ:CJ,11,FALSE), " ")</f>
        <v xml:space="preserve"> </v>
      </c>
      <c r="AD85" s="90" t="str">
        <f>IFERROR(VLOOKUP(A85,Climats!CK:CU,11,FALSE), " ")</f>
        <v xml:space="preserve"> </v>
      </c>
      <c r="AE85" s="90" t="str">
        <f>IFERROR(VLOOKUP(A85,Climats!CV:DF,11,FALSE), " ")</f>
        <v xml:space="preserve"> </v>
      </c>
      <c r="AF85" s="90" t="str">
        <f>IFERROR(VLOOKUP(A85,Climats!DG:DQ,11,FALSE), " ")</f>
        <v xml:space="preserve"> </v>
      </c>
      <c r="AG85" s="90" t="str">
        <f>IFERROR(VLOOKUP(A85,Climats!DR:EB,11,FALSE), " ")</f>
        <v xml:space="preserve"> </v>
      </c>
      <c r="AH85" s="91">
        <v>28</v>
      </c>
      <c r="AI85" s="91">
        <v>17</v>
      </c>
      <c r="AJ85" s="91">
        <v>20</v>
      </c>
      <c r="AK85" s="91">
        <v>17</v>
      </c>
    </row>
    <row r="86" spans="1:37" ht="14.25" x14ac:dyDescent="0.25">
      <c r="A86" s="92" t="s">
        <v>50</v>
      </c>
      <c r="B86" s="92" t="s">
        <v>818</v>
      </c>
      <c r="C86" s="102">
        <f t="shared" si="4"/>
        <v>27</v>
      </c>
      <c r="D86" s="103"/>
      <c r="E86" s="104">
        <v>0</v>
      </c>
      <c r="F86" s="104">
        <v>0</v>
      </c>
      <c r="G86" s="104">
        <f t="shared" si="5"/>
        <v>0</v>
      </c>
      <c r="H86" s="104" t="s">
        <v>1063</v>
      </c>
      <c r="I86" s="104" t="s">
        <v>1063</v>
      </c>
      <c r="J86" s="104" t="s">
        <v>1063</v>
      </c>
      <c r="K86" s="104" t="s">
        <v>1063</v>
      </c>
      <c r="L86" s="104" t="s">
        <v>1063</v>
      </c>
      <c r="M86" s="104">
        <v>2</v>
      </c>
      <c r="N86" s="104">
        <v>2</v>
      </c>
      <c r="O86" s="104">
        <v>2</v>
      </c>
      <c r="P86" s="104">
        <v>2</v>
      </c>
      <c r="Q86" s="104">
        <v>2</v>
      </c>
      <c r="R86" s="104">
        <v>4</v>
      </c>
      <c r="S86" s="104">
        <v>4</v>
      </c>
      <c r="T86" s="104"/>
      <c r="U86" s="104"/>
      <c r="V86" s="90" t="str">
        <f>IFERROR(VLOOKUP(A86,Climats!A:K,11,FALSE)," ")</f>
        <v xml:space="preserve"> </v>
      </c>
      <c r="W86" s="90">
        <f>IFERROR(VLOOKUP(A87,Climats!L:V,11,FALSE)," ")</f>
        <v>5</v>
      </c>
      <c r="X86" s="90" t="str">
        <f>IFERROR(VLOOKUP(A86,Climats!W:AG,11,FALSE)," ")</f>
        <v xml:space="preserve"> </v>
      </c>
      <c r="Y86" s="90" t="str">
        <f>IFERROR(VLOOKUP(A86,Climats!AH:AR,11,FALSE)," ")</f>
        <v xml:space="preserve"> </v>
      </c>
      <c r="Z86" s="90" t="str">
        <f>IFERROR(VLOOKUP(A86,Climats!AS:BC,11,FALSE)," ")</f>
        <v xml:space="preserve"> </v>
      </c>
      <c r="AA86" s="90" t="str">
        <f>IFERROR(VLOOKUP(A86,Climats!BD:BN,11,FALSE)," ")</f>
        <v xml:space="preserve"> </v>
      </c>
      <c r="AB86" s="90" t="str">
        <f>IFERROR(VLOOKUP(A86,Climats!BO:BY,11,FALSE), " ")</f>
        <v xml:space="preserve"> </v>
      </c>
      <c r="AC86" s="90" t="str">
        <f>IFERROR(VLOOKUP(A86,Climats!BZ:CJ,11,FALSE), " ")</f>
        <v xml:space="preserve"> </v>
      </c>
      <c r="AD86" s="90" t="str">
        <f>IFERROR(VLOOKUP(A86,Climats!CK:CU,11,FALSE), " ")</f>
        <v xml:space="preserve"> </v>
      </c>
      <c r="AE86" s="90" t="str">
        <f>IFERROR(VLOOKUP(A86,Climats!CV:DF,11,FALSE), " ")</f>
        <v xml:space="preserve"> </v>
      </c>
      <c r="AF86" s="90" t="str">
        <f>IFERROR(VLOOKUP(A86,Climats!DG:DQ,11,FALSE), " ")</f>
        <v xml:space="preserve"> </v>
      </c>
      <c r="AG86" s="90" t="str">
        <f>IFERROR(VLOOKUP(A86,Climats!DR:EB,11,FALSE), " ")</f>
        <v xml:space="preserve"> </v>
      </c>
      <c r="AH86" s="91">
        <v>27</v>
      </c>
      <c r="AI86" s="91">
        <v>27</v>
      </c>
      <c r="AJ86" s="84"/>
      <c r="AK86" s="84"/>
    </row>
    <row r="87" spans="1:37" ht="14.25" x14ac:dyDescent="0.25">
      <c r="A87" s="92" t="s">
        <v>51</v>
      </c>
      <c r="B87" s="92" t="s">
        <v>818</v>
      </c>
      <c r="C87" s="102">
        <f t="shared" si="4"/>
        <v>21.31</v>
      </c>
      <c r="D87" s="105">
        <v>0</v>
      </c>
      <c r="E87" s="104">
        <v>5</v>
      </c>
      <c r="F87" s="104">
        <v>5</v>
      </c>
      <c r="G87" s="104">
        <f t="shared" si="5"/>
        <v>5</v>
      </c>
      <c r="H87" s="104">
        <v>5</v>
      </c>
      <c r="I87" s="104">
        <v>5</v>
      </c>
      <c r="J87" s="104">
        <v>4</v>
      </c>
      <c r="K87" s="104">
        <v>2</v>
      </c>
      <c r="L87" s="104">
        <v>1</v>
      </c>
      <c r="M87" s="104">
        <v>1</v>
      </c>
      <c r="N87" s="104">
        <v>2</v>
      </c>
      <c r="O87" s="104">
        <v>2</v>
      </c>
      <c r="P87" s="104">
        <v>1</v>
      </c>
      <c r="Q87" s="104">
        <v>1</v>
      </c>
      <c r="R87" s="104" t="s">
        <v>1063</v>
      </c>
      <c r="S87" s="104">
        <v>5</v>
      </c>
      <c r="T87" s="106" t="s">
        <v>636</v>
      </c>
      <c r="U87" s="106"/>
      <c r="V87" s="90">
        <f>IFERROR(VLOOKUP(A87,Climats!A:K,11,FALSE)," ")</f>
        <v>5</v>
      </c>
      <c r="W87" s="90" t="str">
        <f>IFERROR(VLOOKUP(A89,Climats!L:V,11,FALSE)," ")</f>
        <v xml:space="preserve"> </v>
      </c>
      <c r="X87" s="90">
        <f>IFERROR(VLOOKUP(A87,Climats!W:AG,11,FALSE)," ")</f>
        <v>4</v>
      </c>
      <c r="Y87" s="90" t="str">
        <f>IFERROR(VLOOKUP(A87,Climats!AH:AR,11,FALSE)," ")</f>
        <v xml:space="preserve"> </v>
      </c>
      <c r="Z87" s="90" t="str">
        <f>IFERROR(VLOOKUP(A87,Climats!AS:BC,11,FALSE)," ")</f>
        <v xml:space="preserve"> </v>
      </c>
      <c r="AA87" s="90" t="str">
        <f>IFERROR(VLOOKUP(A87,Climats!BD:BN,11,FALSE)," ")</f>
        <v xml:space="preserve"> </v>
      </c>
      <c r="AB87" s="90" t="str">
        <f>IFERROR(VLOOKUP(A87,Climats!BO:BY,11,FALSE), " ")</f>
        <v xml:space="preserve"> </v>
      </c>
      <c r="AC87" s="90" t="str">
        <f>IFERROR(VLOOKUP(A87,Climats!BZ:CJ,11,FALSE), " ")</f>
        <v xml:space="preserve"> </v>
      </c>
      <c r="AD87" s="90" t="str">
        <f>IFERROR(VLOOKUP(A87,Climats!CK:CU,11,FALSE), " ")</f>
        <v xml:space="preserve"> </v>
      </c>
      <c r="AE87" s="90" t="str">
        <f>IFERROR(VLOOKUP(A87,Climats!CV:DF,11,FALSE), " ")</f>
        <v xml:space="preserve"> </v>
      </c>
      <c r="AF87" s="90">
        <f>IFERROR(VLOOKUP(A87,Climats!DG:DQ,11,FALSE), " ")</f>
        <v>5</v>
      </c>
      <c r="AG87" s="90">
        <f>IFERROR(VLOOKUP(A87,Climats!DR:EB,11,FALSE), " ")</f>
        <v>5</v>
      </c>
      <c r="AH87" s="91">
        <v>22</v>
      </c>
      <c r="AI87" s="91">
        <v>26</v>
      </c>
      <c r="AJ87" s="91">
        <v>13</v>
      </c>
      <c r="AK87" s="91">
        <v>24.24</v>
      </c>
    </row>
    <row r="88" spans="1:37" ht="14.25" x14ac:dyDescent="0.25">
      <c r="A88" s="92" t="s">
        <v>52</v>
      </c>
      <c r="B88" s="92" t="s">
        <v>818</v>
      </c>
      <c r="C88" s="102">
        <f t="shared" si="4"/>
        <v>31.333333333333332</v>
      </c>
      <c r="D88" s="103"/>
      <c r="E88" s="104" t="s">
        <v>626</v>
      </c>
      <c r="F88" s="104" t="s">
        <v>626</v>
      </c>
      <c r="G88" s="104" t="e">
        <f t="shared" si="5"/>
        <v>#DIV/0!</v>
      </c>
      <c r="H88" s="104" t="s">
        <v>1063</v>
      </c>
      <c r="I88" s="104" t="s">
        <v>1063</v>
      </c>
      <c r="J88" s="104" t="s">
        <v>1063</v>
      </c>
      <c r="K88" s="104" t="s">
        <v>1063</v>
      </c>
      <c r="L88" s="104" t="s">
        <v>1063</v>
      </c>
      <c r="M88" s="104" t="s">
        <v>1063</v>
      </c>
      <c r="N88" s="104" t="s">
        <v>1063</v>
      </c>
      <c r="O88" s="104" t="s">
        <v>1063</v>
      </c>
      <c r="P88" s="104" t="s">
        <v>1063</v>
      </c>
      <c r="Q88" s="104" t="s">
        <v>1063</v>
      </c>
      <c r="R88" s="104" t="s">
        <v>1063</v>
      </c>
      <c r="S88" s="104" t="s">
        <v>1063</v>
      </c>
      <c r="T88" s="104"/>
      <c r="U88" s="104"/>
      <c r="V88" s="90" t="str">
        <f>IFERROR(VLOOKUP(A88,Climats!A:K,11,FALSE)," ")</f>
        <v xml:space="preserve"> </v>
      </c>
      <c r="W88" s="90" t="str">
        <f>IFERROR(VLOOKUP(A89,Climats!L:V,11,FALSE)," ")</f>
        <v xml:space="preserve"> </v>
      </c>
      <c r="X88" s="90" t="str">
        <f>IFERROR(VLOOKUP(A88,Climats!W:AG,11,FALSE)," ")</f>
        <v xml:space="preserve"> </v>
      </c>
      <c r="Y88" s="90" t="str">
        <f>IFERROR(VLOOKUP(A88,Climats!AH:AR,11,FALSE)," ")</f>
        <v xml:space="preserve"> </v>
      </c>
      <c r="Z88" s="90" t="str">
        <f>IFERROR(VLOOKUP(A88,Climats!AS:BC,11,FALSE)," ")</f>
        <v xml:space="preserve"> </v>
      </c>
      <c r="AA88" s="90" t="str">
        <f>IFERROR(VLOOKUP(A88,Climats!BD:BN,11,FALSE)," ")</f>
        <v xml:space="preserve"> </v>
      </c>
      <c r="AB88" s="90" t="str">
        <f>IFERROR(VLOOKUP(A88,Climats!BO:BY,11,FALSE), " ")</f>
        <v xml:space="preserve"> </v>
      </c>
      <c r="AC88" s="90" t="str">
        <f>IFERROR(VLOOKUP(A88,Climats!BZ:CJ,11,FALSE), " ")</f>
        <v xml:space="preserve"> </v>
      </c>
      <c r="AD88" s="90" t="str">
        <f>IFERROR(VLOOKUP(A88,Climats!CK:CU,11,FALSE), " ")</f>
        <v xml:space="preserve"> </v>
      </c>
      <c r="AE88" s="90" t="str">
        <f>IFERROR(VLOOKUP(A88,Climats!CV:DF,11,FALSE), " ")</f>
        <v xml:space="preserve"> </v>
      </c>
      <c r="AF88" s="90" t="str">
        <f>IFERROR(VLOOKUP(A88,Climats!DG:DQ,11,FALSE), " ")</f>
        <v xml:space="preserve"> </v>
      </c>
      <c r="AG88" s="90" t="str">
        <f>IFERROR(VLOOKUP(A88,Climats!DR:EB,11,FALSE), " ")</f>
        <v xml:space="preserve"> </v>
      </c>
      <c r="AH88" s="91">
        <v>46</v>
      </c>
      <c r="AI88" s="91">
        <v>30</v>
      </c>
      <c r="AJ88" s="91">
        <v>18</v>
      </c>
      <c r="AK88" s="84"/>
    </row>
    <row r="89" spans="1:37" ht="14.25" x14ac:dyDescent="0.25">
      <c r="A89" s="92" t="s">
        <v>52</v>
      </c>
      <c r="B89" s="92" t="s">
        <v>818</v>
      </c>
      <c r="C89" s="102"/>
      <c r="D89" s="105"/>
      <c r="E89" s="104"/>
      <c r="F89" s="104"/>
      <c r="G89" s="104"/>
      <c r="H89" s="104">
        <v>2</v>
      </c>
      <c r="I89" s="104">
        <v>2</v>
      </c>
      <c r="J89" s="104" t="s">
        <v>1063</v>
      </c>
      <c r="K89" s="104" t="s">
        <v>1063</v>
      </c>
      <c r="L89" s="104">
        <v>4</v>
      </c>
      <c r="M89" s="104">
        <v>4</v>
      </c>
      <c r="N89" s="104">
        <v>4</v>
      </c>
      <c r="O89" s="104">
        <v>4</v>
      </c>
      <c r="P89" s="104">
        <v>4</v>
      </c>
      <c r="Q89" s="104">
        <v>4</v>
      </c>
      <c r="R89" s="104">
        <v>2</v>
      </c>
      <c r="S89" s="104">
        <v>2</v>
      </c>
      <c r="T89" s="106"/>
      <c r="U89" s="106"/>
      <c r="V89" s="90"/>
      <c r="W89" s="90"/>
      <c r="X89" s="90"/>
      <c r="Y89" s="90"/>
      <c r="Z89" s="90"/>
      <c r="AA89" s="90"/>
      <c r="AB89" s="90"/>
      <c r="AC89" s="90"/>
      <c r="AD89" s="90"/>
      <c r="AE89" s="90"/>
      <c r="AF89" s="90"/>
      <c r="AG89" s="90"/>
      <c r="AH89" s="91"/>
      <c r="AI89" s="91"/>
      <c r="AJ89" s="91"/>
      <c r="AK89" s="91"/>
    </row>
    <row r="90" spans="1:37" ht="14.25" x14ac:dyDescent="0.25">
      <c r="A90" s="92" t="s">
        <v>68</v>
      </c>
      <c r="B90" s="92" t="s">
        <v>818</v>
      </c>
      <c r="C90" s="102">
        <f t="shared" ref="C90:C121" si="6">AVERAGE(AH90:AK90)</f>
        <v>25</v>
      </c>
      <c r="D90" s="103"/>
      <c r="E90" s="104"/>
      <c r="F90" s="104">
        <v>2</v>
      </c>
      <c r="G90" s="104">
        <f t="shared" ref="G90:G121" si="7">AVERAGE(E90:F90)</f>
        <v>2</v>
      </c>
      <c r="H90" s="104" t="s">
        <v>1063</v>
      </c>
      <c r="I90" s="104" t="s">
        <v>1063</v>
      </c>
      <c r="J90" s="104" t="s">
        <v>1063</v>
      </c>
      <c r="K90" s="104" t="s">
        <v>1063</v>
      </c>
      <c r="L90" s="104" t="s">
        <v>1063</v>
      </c>
      <c r="M90" s="104" t="s">
        <v>1063</v>
      </c>
      <c r="N90" s="104" t="s">
        <v>1063</v>
      </c>
      <c r="O90" s="104" t="s">
        <v>1063</v>
      </c>
      <c r="P90" s="104" t="s">
        <v>1063</v>
      </c>
      <c r="Q90" s="104" t="s">
        <v>1063</v>
      </c>
      <c r="R90" s="104" t="s">
        <v>1063</v>
      </c>
      <c r="S90" s="104" t="s">
        <v>1063</v>
      </c>
      <c r="T90" s="104"/>
      <c r="U90" s="104"/>
      <c r="V90" s="90" t="str">
        <f>IFERROR(VLOOKUP(A90,Climats!A:K,11,FALSE)," ")</f>
        <v xml:space="preserve"> </v>
      </c>
      <c r="W90" s="90">
        <f>IFERROR(VLOOKUP(A91,Climats!L:V,11,FALSE)," ")</f>
        <v>5</v>
      </c>
      <c r="X90" s="90" t="str">
        <f>IFERROR(VLOOKUP(A90,Climats!W:AG,11,FALSE)," ")</f>
        <v xml:space="preserve"> </v>
      </c>
      <c r="Y90" s="90" t="str">
        <f>IFERROR(VLOOKUP(A90,Climats!AH:AR,11,FALSE)," ")</f>
        <v xml:space="preserve"> </v>
      </c>
      <c r="Z90" s="90" t="str">
        <f>IFERROR(VLOOKUP(A90,Climats!AS:BC,11,FALSE)," ")</f>
        <v xml:space="preserve"> </v>
      </c>
      <c r="AA90" s="90" t="str">
        <f>IFERROR(VLOOKUP(A90,Climats!BD:BN,11,FALSE)," ")</f>
        <v xml:space="preserve"> </v>
      </c>
      <c r="AB90" s="90" t="str">
        <f>IFERROR(VLOOKUP(A90,Climats!BO:BY,11,FALSE), " ")</f>
        <v xml:space="preserve"> </v>
      </c>
      <c r="AC90" s="90" t="str">
        <f>IFERROR(VLOOKUP(A90,Climats!BZ:CJ,11,FALSE), " ")</f>
        <v xml:space="preserve"> </v>
      </c>
      <c r="AD90" s="90" t="str">
        <f>IFERROR(VLOOKUP(A90,Climats!CK:CU,11,FALSE), " ")</f>
        <v xml:space="preserve"> </v>
      </c>
      <c r="AE90" s="90" t="str">
        <f>IFERROR(VLOOKUP(A90,Climats!CV:DF,11,FALSE), " ")</f>
        <v xml:space="preserve"> </v>
      </c>
      <c r="AF90" s="90" t="str">
        <f>IFERROR(VLOOKUP(A90,Climats!DG:DQ,11,FALSE), " ")</f>
        <v xml:space="preserve"> </v>
      </c>
      <c r="AG90" s="90" t="str">
        <f>IFERROR(VLOOKUP(A90,Climats!DR:EB,11,FALSE), " ")</f>
        <v xml:space="preserve"> </v>
      </c>
      <c r="AH90" s="91">
        <v>25</v>
      </c>
      <c r="AI90" s="84"/>
      <c r="AJ90" s="84"/>
      <c r="AK90" s="84"/>
    </row>
    <row r="91" spans="1:37" ht="14.25" x14ac:dyDescent="0.25">
      <c r="A91" s="92" t="s">
        <v>69</v>
      </c>
      <c r="B91" s="92" t="s">
        <v>818</v>
      </c>
      <c r="C91" s="102">
        <f t="shared" si="6"/>
        <v>17.482500000000002</v>
      </c>
      <c r="D91" s="105">
        <v>150</v>
      </c>
      <c r="E91" s="104">
        <v>5</v>
      </c>
      <c r="F91" s="104">
        <v>5</v>
      </c>
      <c r="G91" s="104">
        <f t="shared" si="7"/>
        <v>5</v>
      </c>
      <c r="H91" s="104">
        <v>4</v>
      </c>
      <c r="I91" s="104">
        <v>4</v>
      </c>
      <c r="J91" s="104">
        <v>5</v>
      </c>
      <c r="K91" s="104">
        <v>4</v>
      </c>
      <c r="L91" s="104">
        <v>2</v>
      </c>
      <c r="M91" s="104">
        <v>1</v>
      </c>
      <c r="N91" s="104">
        <v>1</v>
      </c>
      <c r="O91" s="104">
        <v>2</v>
      </c>
      <c r="P91" s="104">
        <v>2</v>
      </c>
      <c r="Q91" s="104">
        <v>3</v>
      </c>
      <c r="R91" s="104">
        <v>5</v>
      </c>
      <c r="S91" s="104">
        <v>5</v>
      </c>
      <c r="T91" s="106" t="s">
        <v>636</v>
      </c>
      <c r="U91" s="107" t="s">
        <v>646</v>
      </c>
      <c r="V91" s="93">
        <f>IFERROR(VLOOKUP(A91,Climats!A:K,11,FALSE)," ")</f>
        <v>5</v>
      </c>
      <c r="W91" s="93" t="str">
        <f>IFERROR(VLOOKUP(A92,Climats!L:V,11,FALSE)," ")</f>
        <v xml:space="preserve"> </v>
      </c>
      <c r="X91" s="93">
        <f>IFERROR(VLOOKUP(A91,Climats!W:AG,11,FALSE)," ")</f>
        <v>5</v>
      </c>
      <c r="Y91" s="93">
        <f>IFERROR(VLOOKUP(A91,Climats!AH:AR,11,FALSE)," ")</f>
        <v>5</v>
      </c>
      <c r="Z91" s="93" t="str">
        <f>IFERROR(VLOOKUP(A91,Climats!AS:BC,11,FALSE)," ")</f>
        <v xml:space="preserve"> </v>
      </c>
      <c r="AA91" s="93" t="str">
        <f>IFERROR(VLOOKUP(A91,Climats!BD:BN,11,FALSE)," ")</f>
        <v xml:space="preserve"> </v>
      </c>
      <c r="AB91" s="93" t="str">
        <f>IFERROR(VLOOKUP(A91,Climats!BO:BY,11,FALSE), " ")</f>
        <v xml:space="preserve"> </v>
      </c>
      <c r="AC91" s="93" t="str">
        <f>IFERROR(VLOOKUP(A91,Climats!BZ:CJ,11,FALSE), " ")</f>
        <v xml:space="preserve"> </v>
      </c>
      <c r="AD91" s="93" t="str">
        <f>IFERROR(VLOOKUP(A91,Climats!CK:CU,11,FALSE), " ")</f>
        <v xml:space="preserve"> </v>
      </c>
      <c r="AE91" s="93" t="str">
        <f>IFERROR(VLOOKUP(A91,Climats!CV:DF,11,FALSE), " ")</f>
        <v xml:space="preserve"> </v>
      </c>
      <c r="AF91" s="93">
        <f>IFERROR(VLOOKUP(A91,Climats!DG:DQ,11,FALSE), " ")</f>
        <v>5</v>
      </c>
      <c r="AG91" s="93">
        <f>IFERROR(VLOOKUP(A91,Climats!DR:EB,11,FALSE), " ")</f>
        <v>5</v>
      </c>
      <c r="AH91" s="91">
        <v>18</v>
      </c>
      <c r="AI91" s="91">
        <v>20</v>
      </c>
      <c r="AJ91" s="91">
        <v>11</v>
      </c>
      <c r="AK91" s="91">
        <v>20.93</v>
      </c>
    </row>
    <row r="92" spans="1:37" ht="14.25" x14ac:dyDescent="0.25">
      <c r="A92" s="92" t="s">
        <v>438</v>
      </c>
      <c r="B92" s="92" t="s">
        <v>819</v>
      </c>
      <c r="C92" s="102">
        <f t="shared" si="6"/>
        <v>50</v>
      </c>
      <c r="D92" s="103"/>
      <c r="E92" s="104">
        <v>0</v>
      </c>
      <c r="F92" s="104">
        <v>0</v>
      </c>
      <c r="G92" s="104">
        <f t="shared" si="7"/>
        <v>0</v>
      </c>
      <c r="H92" s="104">
        <v>1</v>
      </c>
      <c r="I92" s="104">
        <v>1</v>
      </c>
      <c r="J92" s="104">
        <v>2</v>
      </c>
      <c r="K92" s="104" t="s">
        <v>1063</v>
      </c>
      <c r="L92" s="104">
        <v>4</v>
      </c>
      <c r="M92" s="104">
        <v>4</v>
      </c>
      <c r="N92" s="104">
        <v>5</v>
      </c>
      <c r="O92" s="104">
        <v>5</v>
      </c>
      <c r="P92" s="104">
        <v>5</v>
      </c>
      <c r="Q92" s="104">
        <v>4</v>
      </c>
      <c r="R92" s="104" t="s">
        <v>1063</v>
      </c>
      <c r="S92" s="104" t="s">
        <v>1063</v>
      </c>
      <c r="T92" s="104"/>
      <c r="U92" s="104"/>
      <c r="V92" s="90" t="str">
        <f>IFERROR(VLOOKUP(A92,Climats!A:K,11,FALSE)," ")</f>
        <v xml:space="preserve"> </v>
      </c>
      <c r="W92" s="90" t="str">
        <f>IFERROR(VLOOKUP(A93,Climats!L:V,11,FALSE)," ")</f>
        <v xml:space="preserve"> </v>
      </c>
      <c r="X92" s="90" t="str">
        <f>IFERROR(VLOOKUP(A92,Climats!W:AG,11,FALSE)," ")</f>
        <v xml:space="preserve"> </v>
      </c>
      <c r="Y92" s="90" t="str">
        <f>IFERROR(VLOOKUP(A92,Climats!AH:AR,11,FALSE)," ")</f>
        <v xml:space="preserve"> </v>
      </c>
      <c r="Z92" s="90">
        <f>IFERROR(VLOOKUP(A92,Climats!AS:BC,11,FALSE)," ")</f>
        <v>5</v>
      </c>
      <c r="AA92" s="90">
        <f>IFERROR(VLOOKUP(A92,Climats!BD:BN,11,FALSE)," ")</f>
        <v>5</v>
      </c>
      <c r="AB92" s="90">
        <f>IFERROR(VLOOKUP(A92,Climats!BO:BY,11,FALSE), " ")</f>
        <v>5</v>
      </c>
      <c r="AC92" s="90">
        <f>IFERROR(VLOOKUP(A92,Climats!BZ:CJ,11,FALSE), " ")</f>
        <v>5</v>
      </c>
      <c r="AD92" s="90">
        <f>IFERROR(VLOOKUP(A92,Climats!CK:CU,11,FALSE), " ")</f>
        <v>5</v>
      </c>
      <c r="AE92" s="90" t="str">
        <f>IFERROR(VLOOKUP(A92,Climats!CV:DF,11,FALSE), " ")</f>
        <v xml:space="preserve"> </v>
      </c>
      <c r="AF92" s="90" t="str">
        <f>IFERROR(VLOOKUP(A92,Climats!DG:DQ,11,FALSE), " ")</f>
        <v xml:space="preserve"> </v>
      </c>
      <c r="AG92" s="90" t="str">
        <f>IFERROR(VLOOKUP(A92,Climats!DR:EB,11,FALSE), " ")</f>
        <v xml:space="preserve"> </v>
      </c>
      <c r="AH92" s="84"/>
      <c r="AI92" s="84"/>
      <c r="AJ92" s="91">
        <v>50</v>
      </c>
      <c r="AK92" s="84"/>
    </row>
    <row r="93" spans="1:37" ht="14.25" x14ac:dyDescent="0.25">
      <c r="A93" s="92" t="s">
        <v>590</v>
      </c>
      <c r="B93" s="92" t="s">
        <v>819</v>
      </c>
      <c r="C93" s="102">
        <f t="shared" si="6"/>
        <v>80</v>
      </c>
      <c r="D93" s="103"/>
      <c r="E93" s="104">
        <v>0</v>
      </c>
      <c r="F93" s="104">
        <v>0</v>
      </c>
      <c r="G93" s="104">
        <f t="shared" si="7"/>
        <v>0</v>
      </c>
      <c r="H93" s="104">
        <v>1</v>
      </c>
      <c r="I93" s="104">
        <v>1</v>
      </c>
      <c r="J93" s="104">
        <v>2</v>
      </c>
      <c r="K93" s="104" t="s">
        <v>1063</v>
      </c>
      <c r="L93" s="104">
        <v>4</v>
      </c>
      <c r="M93" s="104">
        <v>4</v>
      </c>
      <c r="N93" s="104">
        <v>4</v>
      </c>
      <c r="O93" s="104">
        <v>4</v>
      </c>
      <c r="P93" s="104" t="s">
        <v>1063</v>
      </c>
      <c r="Q93" s="104" t="s">
        <v>1063</v>
      </c>
      <c r="R93" s="104" t="s">
        <v>1063</v>
      </c>
      <c r="S93" s="104">
        <v>1</v>
      </c>
      <c r="T93" s="104"/>
      <c r="U93" s="104"/>
      <c r="V93" s="90" t="str">
        <f>IFERROR(VLOOKUP(A93,Climats!A:K,11,FALSE)," ")</f>
        <v xml:space="preserve"> </v>
      </c>
      <c r="W93" s="90" t="str">
        <f>IFERROR(VLOOKUP(A94,Climats!L:V,11,FALSE)," ")</f>
        <v xml:space="preserve"> </v>
      </c>
      <c r="X93" s="90" t="str">
        <f>IFERROR(VLOOKUP(A93,Climats!W:AG,11,FALSE)," ")</f>
        <v xml:space="preserve"> </v>
      </c>
      <c r="Y93" s="90" t="str">
        <f>IFERROR(VLOOKUP(A93,Climats!AH:AR,11,FALSE)," ")</f>
        <v xml:space="preserve"> </v>
      </c>
      <c r="Z93" s="90" t="str">
        <f>IFERROR(VLOOKUP(A93,Climats!AS:BC,11,FALSE)," ")</f>
        <v xml:space="preserve"> </v>
      </c>
      <c r="AA93" s="90" t="str">
        <f>IFERROR(VLOOKUP(A93,Climats!BD:BN,11,FALSE)," ")</f>
        <v xml:space="preserve"> </v>
      </c>
      <c r="AB93" s="90" t="str">
        <f>IFERROR(VLOOKUP(A93,Climats!BO:BY,11,FALSE), " ")</f>
        <v xml:space="preserve"> </v>
      </c>
      <c r="AC93" s="90" t="str">
        <f>IFERROR(VLOOKUP(A93,Climats!BZ:CJ,11,FALSE), " ")</f>
        <v xml:space="preserve"> </v>
      </c>
      <c r="AD93" s="90" t="str">
        <f>IFERROR(VLOOKUP(A93,Climats!CK:CU,11,FALSE), " ")</f>
        <v xml:space="preserve"> </v>
      </c>
      <c r="AE93" s="90" t="str">
        <f>IFERROR(VLOOKUP(A93,Climats!CV:DF,11,FALSE), " ")</f>
        <v xml:space="preserve"> </v>
      </c>
      <c r="AF93" s="90" t="str">
        <f>IFERROR(VLOOKUP(A93,Climats!DG:DQ,11,FALSE), " ")</f>
        <v xml:space="preserve"> </v>
      </c>
      <c r="AG93" s="90" t="str">
        <f>IFERROR(VLOOKUP(A93,Climats!DR:EB,11,FALSE), " ")</f>
        <v xml:space="preserve"> </v>
      </c>
      <c r="AH93" s="84"/>
      <c r="AI93" s="84"/>
      <c r="AJ93" s="91">
        <v>80</v>
      </c>
      <c r="AK93" s="84"/>
    </row>
    <row r="94" spans="1:37" ht="14.25" x14ac:dyDescent="0.25">
      <c r="A94" s="92" t="s">
        <v>473</v>
      </c>
      <c r="B94" s="92" t="s">
        <v>819</v>
      </c>
      <c r="C94" s="102">
        <f t="shared" si="6"/>
        <v>55</v>
      </c>
      <c r="D94" s="103"/>
      <c r="E94" s="104">
        <v>0</v>
      </c>
      <c r="F94" s="104">
        <v>0</v>
      </c>
      <c r="G94" s="104">
        <f t="shared" si="7"/>
        <v>0</v>
      </c>
      <c r="H94" s="104">
        <v>1</v>
      </c>
      <c r="I94" s="104">
        <v>1</v>
      </c>
      <c r="J94" s="104">
        <v>2</v>
      </c>
      <c r="K94" s="104" t="s">
        <v>1063</v>
      </c>
      <c r="L94" s="104" t="s">
        <v>1063</v>
      </c>
      <c r="M94" s="104" t="s">
        <v>1063</v>
      </c>
      <c r="N94" s="104" t="s">
        <v>1063</v>
      </c>
      <c r="O94" s="104" t="s">
        <v>1063</v>
      </c>
      <c r="P94" s="104" t="s">
        <v>1063</v>
      </c>
      <c r="Q94" s="104" t="s">
        <v>1063</v>
      </c>
      <c r="R94" s="104" t="s">
        <v>1063</v>
      </c>
      <c r="S94" s="104" t="s">
        <v>1063</v>
      </c>
      <c r="T94" s="104"/>
      <c r="U94" s="104"/>
      <c r="V94" s="90" t="str">
        <f>IFERROR(VLOOKUP(A94,Climats!A:K,11,FALSE)," ")</f>
        <v xml:space="preserve"> </v>
      </c>
      <c r="W94" s="90" t="str">
        <f>IFERROR(VLOOKUP(A95,Climats!L:V,11,FALSE)," ")</f>
        <v xml:space="preserve"> </v>
      </c>
      <c r="X94" s="90" t="str">
        <f>IFERROR(VLOOKUP(A94,Climats!W:AG,11,FALSE)," ")</f>
        <v xml:space="preserve"> </v>
      </c>
      <c r="Y94" s="90" t="str">
        <f>IFERROR(VLOOKUP(A94,Climats!AH:AR,11,FALSE)," ")</f>
        <v xml:space="preserve"> </v>
      </c>
      <c r="Z94" s="90" t="str">
        <f>IFERROR(VLOOKUP(A94,Climats!AS:BC,11,FALSE)," ")</f>
        <v xml:space="preserve"> </v>
      </c>
      <c r="AA94" s="90" t="str">
        <f>IFERROR(VLOOKUP(A94,Climats!BD:BN,11,FALSE)," ")</f>
        <v xml:space="preserve"> </v>
      </c>
      <c r="AB94" s="90">
        <f>IFERROR(VLOOKUP(A94,Climats!BO:BY,11,FALSE), " ")</f>
        <v>5</v>
      </c>
      <c r="AC94" s="90" t="str">
        <f>IFERROR(VLOOKUP(A94,Climats!BZ:CJ,11,FALSE), " ")</f>
        <v xml:space="preserve"> </v>
      </c>
      <c r="AD94" s="90" t="str">
        <f>IFERROR(VLOOKUP(A94,Climats!CK:CU,11,FALSE), " ")</f>
        <v xml:space="preserve"> </v>
      </c>
      <c r="AE94" s="90" t="str">
        <f>IFERROR(VLOOKUP(A94,Climats!CV:DF,11,FALSE), " ")</f>
        <v xml:space="preserve"> </v>
      </c>
      <c r="AF94" s="90" t="str">
        <f>IFERROR(VLOOKUP(A94,Climats!DG:DQ,11,FALSE), " ")</f>
        <v xml:space="preserve"> </v>
      </c>
      <c r="AG94" s="90" t="str">
        <f>IFERROR(VLOOKUP(A94,Climats!DR:EB,11,FALSE), " ")</f>
        <v xml:space="preserve"> </v>
      </c>
      <c r="AH94" s="84"/>
      <c r="AI94" s="84"/>
      <c r="AJ94" s="91">
        <v>55</v>
      </c>
      <c r="AK94" s="84"/>
    </row>
    <row r="95" spans="1:37" ht="14.25" x14ac:dyDescent="0.25">
      <c r="A95" s="92" t="s">
        <v>376</v>
      </c>
      <c r="B95" s="92" t="s">
        <v>819</v>
      </c>
      <c r="C95" s="102">
        <f t="shared" si="6"/>
        <v>40</v>
      </c>
      <c r="D95" s="103"/>
      <c r="E95" s="104">
        <v>0</v>
      </c>
      <c r="F95" s="104">
        <v>0</v>
      </c>
      <c r="G95" s="104">
        <f t="shared" si="7"/>
        <v>0</v>
      </c>
      <c r="H95" s="104">
        <v>1</v>
      </c>
      <c r="I95" s="104">
        <v>1</v>
      </c>
      <c r="J95" s="104">
        <v>2</v>
      </c>
      <c r="K95" s="104" t="s">
        <v>1063</v>
      </c>
      <c r="L95" s="104">
        <v>4</v>
      </c>
      <c r="M95" s="104">
        <v>4</v>
      </c>
      <c r="N95" s="104">
        <v>4</v>
      </c>
      <c r="O95" s="104">
        <v>4</v>
      </c>
      <c r="P95" s="104">
        <v>4</v>
      </c>
      <c r="Q95" s="104">
        <v>4</v>
      </c>
      <c r="R95" s="104" t="s">
        <v>1063</v>
      </c>
      <c r="S95" s="104" t="s">
        <v>1063</v>
      </c>
      <c r="T95" s="104"/>
      <c r="U95" s="104"/>
      <c r="V95" s="90" t="str">
        <f>IFERROR(VLOOKUP(A95,Climats!A:K,11,FALSE)," ")</f>
        <v xml:space="preserve"> </v>
      </c>
      <c r="W95" s="90" t="str">
        <f>IFERROR(VLOOKUP(A96,Climats!L:V,11,FALSE)," ")</f>
        <v xml:space="preserve"> </v>
      </c>
      <c r="X95" s="90" t="str">
        <f>IFERROR(VLOOKUP(A95,Climats!W:AG,11,FALSE)," ")</f>
        <v xml:space="preserve"> </v>
      </c>
      <c r="Y95" s="90" t="str">
        <f>IFERROR(VLOOKUP(A95,Climats!AH:AR,11,FALSE)," ")</f>
        <v xml:space="preserve"> </v>
      </c>
      <c r="Z95" s="90" t="str">
        <f>IFERROR(VLOOKUP(A95,Climats!AS:BC,11,FALSE)," ")</f>
        <v xml:space="preserve"> </v>
      </c>
      <c r="AA95" s="90">
        <f>IFERROR(VLOOKUP(A95,Climats!BD:BN,11,FALSE)," ")</f>
        <v>5</v>
      </c>
      <c r="AB95" s="90" t="str">
        <f>IFERROR(VLOOKUP(A95,Climats!BO:BY,11,FALSE), " ")</f>
        <v xml:space="preserve"> </v>
      </c>
      <c r="AC95" s="90">
        <f>IFERROR(VLOOKUP(A95,Climats!BZ:CJ,11,FALSE), " ")</f>
        <v>5</v>
      </c>
      <c r="AD95" s="90">
        <f>IFERROR(VLOOKUP(A95,Climats!CK:CU,11,FALSE), " ")</f>
        <v>5</v>
      </c>
      <c r="AE95" s="90" t="str">
        <f>IFERROR(VLOOKUP(A95,Climats!CV:DF,11,FALSE), " ")</f>
        <v xml:space="preserve"> </v>
      </c>
      <c r="AF95" s="90" t="str">
        <f>IFERROR(VLOOKUP(A95,Climats!DG:DQ,11,FALSE), " ")</f>
        <v xml:space="preserve"> </v>
      </c>
      <c r="AG95" s="90" t="str">
        <f>IFERROR(VLOOKUP(A95,Climats!DR:EB,11,FALSE), " ")</f>
        <v xml:space="preserve"> </v>
      </c>
      <c r="AH95" s="84"/>
      <c r="AI95" s="84"/>
      <c r="AJ95" s="91">
        <v>40</v>
      </c>
      <c r="AK95" s="84"/>
    </row>
    <row r="96" spans="1:37" ht="14.25" x14ac:dyDescent="0.25">
      <c r="A96" s="92" t="s">
        <v>595</v>
      </c>
      <c r="B96" s="92" t="s">
        <v>819</v>
      </c>
      <c r="C96" s="102">
        <f t="shared" si="6"/>
        <v>80</v>
      </c>
      <c r="D96" s="103"/>
      <c r="E96" s="104">
        <v>0</v>
      </c>
      <c r="F96" s="104">
        <v>0</v>
      </c>
      <c r="G96" s="104">
        <f t="shared" si="7"/>
        <v>0</v>
      </c>
      <c r="H96" s="104">
        <v>1</v>
      </c>
      <c r="I96" s="104">
        <v>1</v>
      </c>
      <c r="J96" s="104">
        <v>2</v>
      </c>
      <c r="K96" s="104" t="s">
        <v>1063</v>
      </c>
      <c r="L96" s="104">
        <v>4</v>
      </c>
      <c r="M96" s="104">
        <v>4</v>
      </c>
      <c r="N96" s="104">
        <v>4</v>
      </c>
      <c r="O96" s="104">
        <v>4</v>
      </c>
      <c r="P96" s="104">
        <v>4</v>
      </c>
      <c r="Q96" s="104" t="s">
        <v>1063</v>
      </c>
      <c r="R96" s="104" t="s">
        <v>1063</v>
      </c>
      <c r="S96" s="104">
        <v>1</v>
      </c>
      <c r="T96" s="104"/>
      <c r="U96" s="104"/>
      <c r="V96" s="90" t="str">
        <f>IFERROR(VLOOKUP(A96,Climats!A:K,11,FALSE)," ")</f>
        <v xml:space="preserve"> </v>
      </c>
      <c r="W96" s="90" t="str">
        <f>IFERROR(VLOOKUP(A97,Climats!L:V,11,FALSE)," ")</f>
        <v xml:space="preserve"> </v>
      </c>
      <c r="X96" s="90" t="str">
        <f>IFERROR(VLOOKUP(A96,Climats!W:AG,11,FALSE)," ")</f>
        <v xml:space="preserve"> </v>
      </c>
      <c r="Y96" s="90" t="str">
        <f>IFERROR(VLOOKUP(A96,Climats!AH:AR,11,FALSE)," ")</f>
        <v xml:space="preserve"> </v>
      </c>
      <c r="Z96" s="90" t="str">
        <f>IFERROR(VLOOKUP(A96,Climats!AS:BC,11,FALSE)," ")</f>
        <v xml:space="preserve"> </v>
      </c>
      <c r="AA96" s="90" t="str">
        <f>IFERROR(VLOOKUP(A96,Climats!BD:BN,11,FALSE)," ")</f>
        <v xml:space="preserve"> </v>
      </c>
      <c r="AB96" s="90" t="str">
        <f>IFERROR(VLOOKUP(A96,Climats!BO:BY,11,FALSE), " ")</f>
        <v xml:space="preserve"> </v>
      </c>
      <c r="AC96" s="90" t="str">
        <f>IFERROR(VLOOKUP(A96,Climats!BZ:CJ,11,FALSE), " ")</f>
        <v xml:space="preserve"> </v>
      </c>
      <c r="AD96" s="90" t="str">
        <f>IFERROR(VLOOKUP(A96,Climats!CK:CU,11,FALSE), " ")</f>
        <v xml:space="preserve"> </v>
      </c>
      <c r="AE96" s="90" t="str">
        <f>IFERROR(VLOOKUP(A96,Climats!CV:DF,11,FALSE), " ")</f>
        <v xml:space="preserve"> </v>
      </c>
      <c r="AF96" s="90" t="str">
        <f>IFERROR(VLOOKUP(A96,Climats!DG:DQ,11,FALSE), " ")</f>
        <v xml:space="preserve"> </v>
      </c>
      <c r="AG96" s="90" t="str">
        <f>IFERROR(VLOOKUP(A96,Climats!DR:EB,11,FALSE), " ")</f>
        <v xml:space="preserve"> </v>
      </c>
      <c r="AH96" s="84"/>
      <c r="AI96" s="84"/>
      <c r="AJ96" s="91">
        <v>80</v>
      </c>
      <c r="AK96" s="84"/>
    </row>
    <row r="97" spans="1:37" ht="14.25" x14ac:dyDescent="0.25">
      <c r="A97" s="92" t="s">
        <v>563</v>
      </c>
      <c r="B97" s="92" t="s">
        <v>819</v>
      </c>
      <c r="C97" s="102">
        <f t="shared" si="6"/>
        <v>75</v>
      </c>
      <c r="D97" s="103"/>
      <c r="E97" s="104">
        <v>0</v>
      </c>
      <c r="F97" s="104">
        <v>0</v>
      </c>
      <c r="G97" s="104">
        <f t="shared" si="7"/>
        <v>0</v>
      </c>
      <c r="H97" s="104">
        <v>1</v>
      </c>
      <c r="I97" s="104">
        <v>1</v>
      </c>
      <c r="J97" s="104">
        <v>2</v>
      </c>
      <c r="K97" s="104" t="s">
        <v>1063</v>
      </c>
      <c r="L97" s="104">
        <v>4</v>
      </c>
      <c r="M97" s="104">
        <v>4</v>
      </c>
      <c r="N97" s="104">
        <v>4</v>
      </c>
      <c r="O97" s="104">
        <v>4</v>
      </c>
      <c r="P97" s="104">
        <v>4</v>
      </c>
      <c r="Q97" s="104" t="s">
        <v>1063</v>
      </c>
      <c r="R97" s="104" t="s">
        <v>1063</v>
      </c>
      <c r="S97" s="104">
        <v>1</v>
      </c>
      <c r="T97" s="104"/>
      <c r="U97" s="104"/>
      <c r="V97" s="90" t="str">
        <f>IFERROR(VLOOKUP(A97,Climats!A:K,11,FALSE)," ")</f>
        <v xml:space="preserve"> </v>
      </c>
      <c r="W97" s="90" t="str">
        <f>IFERROR(VLOOKUP(A98,Climats!L:V,11,FALSE)," ")</f>
        <v xml:space="preserve"> </v>
      </c>
      <c r="X97" s="90" t="str">
        <f>IFERROR(VLOOKUP(A97,Climats!W:AG,11,FALSE)," ")</f>
        <v xml:space="preserve"> </v>
      </c>
      <c r="Y97" s="90" t="str">
        <f>IFERROR(VLOOKUP(A97,Climats!AH:AR,11,FALSE)," ")</f>
        <v xml:space="preserve"> </v>
      </c>
      <c r="Z97" s="90" t="str">
        <f>IFERROR(VLOOKUP(A97,Climats!AS:BC,11,FALSE)," ")</f>
        <v xml:space="preserve"> </v>
      </c>
      <c r="AA97" s="90" t="str">
        <f>IFERROR(VLOOKUP(A97,Climats!BD:BN,11,FALSE)," ")</f>
        <v xml:space="preserve"> </v>
      </c>
      <c r="AB97" s="90" t="str">
        <f>IFERROR(VLOOKUP(A97,Climats!BO:BY,11,FALSE), " ")</f>
        <v xml:space="preserve"> </v>
      </c>
      <c r="AC97" s="90" t="str">
        <f>IFERROR(VLOOKUP(A97,Climats!BZ:CJ,11,FALSE), " ")</f>
        <v xml:space="preserve"> </v>
      </c>
      <c r="AD97" s="90" t="str">
        <f>IFERROR(VLOOKUP(A97,Climats!CK:CU,11,FALSE), " ")</f>
        <v xml:space="preserve"> </v>
      </c>
      <c r="AE97" s="90" t="str">
        <f>IFERROR(VLOOKUP(A97,Climats!CV:DF,11,FALSE), " ")</f>
        <v xml:space="preserve"> </v>
      </c>
      <c r="AF97" s="90" t="str">
        <f>IFERROR(VLOOKUP(A97,Climats!DG:DQ,11,FALSE), " ")</f>
        <v xml:space="preserve"> </v>
      </c>
      <c r="AG97" s="90" t="str">
        <f>IFERROR(VLOOKUP(A97,Climats!DR:EB,11,FALSE), " ")</f>
        <v xml:space="preserve"> </v>
      </c>
      <c r="AH97" s="84"/>
      <c r="AI97" s="84"/>
      <c r="AJ97" s="91">
        <v>75</v>
      </c>
      <c r="AK97" s="84"/>
    </row>
    <row r="98" spans="1:37" ht="14.25" x14ac:dyDescent="0.25">
      <c r="A98" s="92" t="s">
        <v>283</v>
      </c>
      <c r="B98" s="92" t="s">
        <v>819</v>
      </c>
      <c r="C98" s="102">
        <f t="shared" si="6"/>
        <v>25</v>
      </c>
      <c r="D98" s="103"/>
      <c r="E98" s="104">
        <v>0</v>
      </c>
      <c r="F98" s="104">
        <v>3</v>
      </c>
      <c r="G98" s="104">
        <f t="shared" si="7"/>
        <v>1.5</v>
      </c>
      <c r="H98" s="104">
        <v>1</v>
      </c>
      <c r="I98" s="104">
        <v>1</v>
      </c>
      <c r="J98" s="104">
        <v>2</v>
      </c>
      <c r="K98" s="104" t="s">
        <v>1063</v>
      </c>
      <c r="L98" s="104" t="s">
        <v>1063</v>
      </c>
      <c r="M98" s="104" t="s">
        <v>1063</v>
      </c>
      <c r="N98" s="104" t="s">
        <v>1063</v>
      </c>
      <c r="O98" s="104" t="s">
        <v>1063</v>
      </c>
      <c r="P98" s="104" t="s">
        <v>1063</v>
      </c>
      <c r="Q98" s="104" t="s">
        <v>1063</v>
      </c>
      <c r="R98" s="104" t="s">
        <v>1063</v>
      </c>
      <c r="S98" s="104" t="s">
        <v>1063</v>
      </c>
      <c r="T98" s="104"/>
      <c r="U98" s="104"/>
      <c r="V98" s="90" t="str">
        <f>IFERROR(VLOOKUP(A98,Climats!A:K,11,FALSE)," ")</f>
        <v xml:space="preserve"> </v>
      </c>
      <c r="W98" s="90" t="str">
        <f>IFERROR(VLOOKUP(A99,Climats!L:V,11,FALSE)," ")</f>
        <v xml:space="preserve"> </v>
      </c>
      <c r="X98" s="90" t="str">
        <f>IFERROR(VLOOKUP(A98,Climats!W:AG,11,FALSE)," ")</f>
        <v xml:space="preserve"> </v>
      </c>
      <c r="Y98" s="90" t="str">
        <f>IFERROR(VLOOKUP(A98,Climats!AH:AR,11,FALSE)," ")</f>
        <v xml:space="preserve"> </v>
      </c>
      <c r="Z98" s="90" t="str">
        <f>IFERROR(VLOOKUP(A98,Climats!AS:BC,11,FALSE)," ")</f>
        <v xml:space="preserve"> </v>
      </c>
      <c r="AA98" s="90" t="str">
        <f>IFERROR(VLOOKUP(A98,Climats!BD:BN,11,FALSE)," ")</f>
        <v xml:space="preserve"> </v>
      </c>
      <c r="AB98" s="90" t="str">
        <f>IFERROR(VLOOKUP(A98,Climats!BO:BY,11,FALSE), " ")</f>
        <v xml:space="preserve"> </v>
      </c>
      <c r="AC98" s="90" t="str">
        <f>IFERROR(VLOOKUP(A98,Climats!BZ:CJ,11,FALSE), " ")</f>
        <v xml:space="preserve"> </v>
      </c>
      <c r="AD98" s="90" t="str">
        <f>IFERROR(VLOOKUP(A98,Climats!CK:CU,11,FALSE), " ")</f>
        <v xml:space="preserve"> </v>
      </c>
      <c r="AE98" s="90" t="str">
        <f>IFERROR(VLOOKUP(A98,Climats!CV:DF,11,FALSE), " ")</f>
        <v xml:space="preserve"> </v>
      </c>
      <c r="AF98" s="90" t="str">
        <f>IFERROR(VLOOKUP(A98,Climats!DG:DQ,11,FALSE), " ")</f>
        <v xml:space="preserve"> </v>
      </c>
      <c r="AG98" s="90" t="str">
        <f>IFERROR(VLOOKUP(A98,Climats!DR:EB,11,FALSE), " ")</f>
        <v xml:space="preserve"> </v>
      </c>
      <c r="AH98" s="84"/>
      <c r="AI98" s="84"/>
      <c r="AJ98" s="91">
        <v>25</v>
      </c>
      <c r="AK98" s="84"/>
    </row>
    <row r="99" spans="1:37" ht="14.25" x14ac:dyDescent="0.25">
      <c r="A99" s="92" t="s">
        <v>383</v>
      </c>
      <c r="B99" s="92" t="s">
        <v>819</v>
      </c>
      <c r="C99" s="102">
        <f t="shared" si="6"/>
        <v>42</v>
      </c>
      <c r="D99" s="103"/>
      <c r="E99" s="104">
        <v>0</v>
      </c>
      <c r="F99" s="104">
        <v>0</v>
      </c>
      <c r="G99" s="104">
        <f t="shared" si="7"/>
        <v>0</v>
      </c>
      <c r="H99" s="104">
        <v>1</v>
      </c>
      <c r="I99" s="104">
        <v>1</v>
      </c>
      <c r="J99" s="104">
        <v>2</v>
      </c>
      <c r="K99" s="104" t="s">
        <v>1063</v>
      </c>
      <c r="L99" s="104" t="s">
        <v>1063</v>
      </c>
      <c r="M99" s="104" t="s">
        <v>1063</v>
      </c>
      <c r="N99" s="104">
        <v>4</v>
      </c>
      <c r="O99" s="104">
        <v>4</v>
      </c>
      <c r="P99" s="104">
        <v>4</v>
      </c>
      <c r="Q99" s="104" t="s">
        <v>1063</v>
      </c>
      <c r="R99" s="104" t="s">
        <v>1063</v>
      </c>
      <c r="S99" s="104">
        <v>1</v>
      </c>
      <c r="T99" s="104"/>
      <c r="U99" s="104"/>
      <c r="V99" s="90" t="str">
        <f>IFERROR(VLOOKUP(A99,Climats!A:K,11,FALSE)," ")</f>
        <v xml:space="preserve"> </v>
      </c>
      <c r="W99" s="90" t="str">
        <f>IFERROR(VLOOKUP(A100,Climats!L:V,11,FALSE)," ")</f>
        <v xml:space="preserve"> </v>
      </c>
      <c r="X99" s="90" t="str">
        <f>IFERROR(VLOOKUP(A99,Climats!W:AG,11,FALSE)," ")</f>
        <v xml:space="preserve"> </v>
      </c>
      <c r="Y99" s="90" t="str">
        <f>IFERROR(VLOOKUP(A99,Climats!AH:AR,11,FALSE)," ")</f>
        <v xml:space="preserve"> </v>
      </c>
      <c r="Z99" s="90" t="str">
        <f>IFERROR(VLOOKUP(A99,Climats!AS:BC,11,FALSE)," ")</f>
        <v xml:space="preserve"> </v>
      </c>
      <c r="AA99" s="90" t="str">
        <f>IFERROR(VLOOKUP(A99,Climats!BD:BN,11,FALSE)," ")</f>
        <v xml:space="preserve"> </v>
      </c>
      <c r="AB99" s="90" t="str">
        <f>IFERROR(VLOOKUP(A99,Climats!BO:BY,11,FALSE), " ")</f>
        <v xml:space="preserve"> </v>
      </c>
      <c r="AC99" s="90" t="str">
        <f>IFERROR(VLOOKUP(A99,Climats!BZ:CJ,11,FALSE), " ")</f>
        <v xml:space="preserve"> </v>
      </c>
      <c r="AD99" s="90" t="str">
        <f>IFERROR(VLOOKUP(A99,Climats!CK:CU,11,FALSE), " ")</f>
        <v xml:space="preserve"> </v>
      </c>
      <c r="AE99" s="90" t="str">
        <f>IFERROR(VLOOKUP(A99,Climats!CV:DF,11,FALSE), " ")</f>
        <v xml:space="preserve"> </v>
      </c>
      <c r="AF99" s="90" t="str">
        <f>IFERROR(VLOOKUP(A99,Climats!DG:DQ,11,FALSE), " ")</f>
        <v xml:space="preserve"> </v>
      </c>
      <c r="AG99" s="90" t="str">
        <f>IFERROR(VLOOKUP(A99,Climats!DR:EB,11,FALSE), " ")</f>
        <v xml:space="preserve"> </v>
      </c>
      <c r="AH99" s="84"/>
      <c r="AI99" s="84"/>
      <c r="AJ99" s="91">
        <v>42</v>
      </c>
      <c r="AK99" s="84"/>
    </row>
    <row r="100" spans="1:37" ht="14.25" x14ac:dyDescent="0.25">
      <c r="A100" s="92" t="s">
        <v>267</v>
      </c>
      <c r="B100" s="92" t="s">
        <v>819</v>
      </c>
      <c r="C100" s="102">
        <f t="shared" si="6"/>
        <v>24</v>
      </c>
      <c r="D100" s="103"/>
      <c r="E100" s="104">
        <v>0</v>
      </c>
      <c r="F100" s="104">
        <v>0</v>
      </c>
      <c r="G100" s="104">
        <f t="shared" si="7"/>
        <v>0</v>
      </c>
      <c r="H100" s="104">
        <v>1</v>
      </c>
      <c r="I100" s="104">
        <v>1</v>
      </c>
      <c r="J100" s="104">
        <v>2</v>
      </c>
      <c r="K100" s="104" t="s">
        <v>1063</v>
      </c>
      <c r="L100" s="104" t="s">
        <v>1063</v>
      </c>
      <c r="M100" s="104">
        <v>4</v>
      </c>
      <c r="N100" s="104">
        <v>4</v>
      </c>
      <c r="O100" s="104">
        <v>5</v>
      </c>
      <c r="P100" s="104">
        <v>5</v>
      </c>
      <c r="Q100" s="104" t="s">
        <v>1063</v>
      </c>
      <c r="R100" s="104">
        <v>1</v>
      </c>
      <c r="S100" s="104">
        <v>1</v>
      </c>
      <c r="T100" s="104"/>
      <c r="U100" s="104"/>
      <c r="V100" s="90" t="str">
        <f>IFERROR(VLOOKUP(A100,Climats!A:K,11,FALSE)," ")</f>
        <v xml:space="preserve"> </v>
      </c>
      <c r="W100" s="90" t="str">
        <f>IFERROR(VLOOKUP(A101,Climats!L:V,11,FALSE)," ")</f>
        <v xml:space="preserve"> </v>
      </c>
      <c r="X100" s="90" t="str">
        <f>IFERROR(VLOOKUP(A100,Climats!W:AG,11,FALSE)," ")</f>
        <v xml:space="preserve"> </v>
      </c>
      <c r="Y100" s="90" t="str">
        <f>IFERROR(VLOOKUP(A100,Climats!AH:AR,11,FALSE)," ")</f>
        <v xml:space="preserve"> </v>
      </c>
      <c r="Z100" s="90" t="str">
        <f>IFERROR(VLOOKUP(A100,Climats!AS:BC,11,FALSE)," ")</f>
        <v xml:space="preserve"> </v>
      </c>
      <c r="AA100" s="90" t="str">
        <f>IFERROR(VLOOKUP(A100,Climats!BD:BN,11,FALSE)," ")</f>
        <v xml:space="preserve"> </v>
      </c>
      <c r="AB100" s="90">
        <f>IFERROR(VLOOKUP(A100,Climats!BO:BY,11,FALSE), " ")</f>
        <v>5</v>
      </c>
      <c r="AC100" s="90">
        <f>IFERROR(VLOOKUP(A100,Climats!BZ:CJ,11,FALSE), " ")</f>
        <v>5</v>
      </c>
      <c r="AD100" s="90" t="str">
        <f>IFERROR(VLOOKUP(A100,Climats!CK:CU,11,FALSE), " ")</f>
        <v xml:space="preserve"> </v>
      </c>
      <c r="AE100" s="90" t="str">
        <f>IFERROR(VLOOKUP(A100,Climats!CV:DF,11,FALSE), " ")</f>
        <v xml:space="preserve"> </v>
      </c>
      <c r="AF100" s="90" t="str">
        <f>IFERROR(VLOOKUP(A100,Climats!DG:DQ,11,FALSE), " ")</f>
        <v xml:space="preserve"> </v>
      </c>
      <c r="AG100" s="90" t="str">
        <f>IFERROR(VLOOKUP(A100,Climats!DR:EB,11,FALSE), " ")</f>
        <v xml:space="preserve"> </v>
      </c>
      <c r="AH100" s="91"/>
      <c r="AI100" s="91"/>
      <c r="AJ100" s="91">
        <v>24</v>
      </c>
      <c r="AK100" s="84"/>
    </row>
    <row r="101" spans="1:37" ht="14.25" x14ac:dyDescent="0.25">
      <c r="A101" s="92" t="s">
        <v>441</v>
      </c>
      <c r="B101" s="92" t="s">
        <v>819</v>
      </c>
      <c r="C101" s="102">
        <f t="shared" si="6"/>
        <v>51</v>
      </c>
      <c r="D101" s="103"/>
      <c r="E101" s="104">
        <v>0</v>
      </c>
      <c r="F101" s="104">
        <v>0</v>
      </c>
      <c r="G101" s="104">
        <f t="shared" si="7"/>
        <v>0</v>
      </c>
      <c r="H101" s="104">
        <v>1</v>
      </c>
      <c r="I101" s="104">
        <v>1</v>
      </c>
      <c r="J101" s="104">
        <v>2</v>
      </c>
      <c r="K101" s="104" t="s">
        <v>1063</v>
      </c>
      <c r="L101" s="104">
        <v>5</v>
      </c>
      <c r="M101" s="104">
        <v>4</v>
      </c>
      <c r="N101" s="104">
        <v>5</v>
      </c>
      <c r="O101" s="104">
        <v>5</v>
      </c>
      <c r="P101" s="104">
        <v>5</v>
      </c>
      <c r="Q101" s="104">
        <v>5</v>
      </c>
      <c r="R101" s="104">
        <v>4</v>
      </c>
      <c r="S101" s="104" t="s">
        <v>1063</v>
      </c>
      <c r="T101" s="104"/>
      <c r="U101" s="104"/>
      <c r="V101" s="90" t="str">
        <f>IFERROR(VLOOKUP(A101,Climats!A:K,11,FALSE)," ")</f>
        <v xml:space="preserve"> </v>
      </c>
      <c r="W101" s="90" t="str">
        <f>IFERROR(VLOOKUP(A102,Climats!L:V,11,FALSE)," ")</f>
        <v xml:space="preserve"> </v>
      </c>
      <c r="X101" s="90" t="str">
        <f>IFERROR(VLOOKUP(A101,Climats!W:AG,11,FALSE)," ")</f>
        <v xml:space="preserve"> </v>
      </c>
      <c r="Y101" s="90" t="str">
        <f>IFERROR(VLOOKUP(A101,Climats!AH:AR,11,FALSE)," ")</f>
        <v xml:space="preserve"> </v>
      </c>
      <c r="Z101" s="90">
        <f>IFERROR(VLOOKUP(A101,Climats!AS:BC,11,FALSE)," ")</f>
        <v>5</v>
      </c>
      <c r="AA101" s="90" t="str">
        <f>IFERROR(VLOOKUP(A101,Climats!BD:BN,11,FALSE)," ")</f>
        <v xml:space="preserve"> </v>
      </c>
      <c r="AB101" s="90" t="str">
        <f>IFERROR(VLOOKUP(A101,Climats!BO:BY,11,FALSE), " ")</f>
        <v xml:space="preserve"> </v>
      </c>
      <c r="AC101" s="90" t="str">
        <f>IFERROR(VLOOKUP(A101,Climats!BZ:CJ,11,FALSE), " ")</f>
        <v xml:space="preserve"> </v>
      </c>
      <c r="AD101" s="90">
        <f>IFERROR(VLOOKUP(A101,Climats!CK:CU,11,FALSE), " ")</f>
        <v>5</v>
      </c>
      <c r="AE101" s="90">
        <f>IFERROR(VLOOKUP(A101,Climats!CV:DF,11,FALSE), " ")</f>
        <v>5</v>
      </c>
      <c r="AF101" s="90" t="str">
        <f>IFERROR(VLOOKUP(A101,Climats!DG:DQ,11,FALSE), " ")</f>
        <v xml:space="preserve"> </v>
      </c>
      <c r="AG101" s="90" t="str">
        <f>IFERROR(VLOOKUP(A101,Climats!DR:EB,11,FALSE), " ")</f>
        <v xml:space="preserve"> </v>
      </c>
      <c r="AH101" s="84"/>
      <c r="AI101" s="84"/>
      <c r="AJ101" s="91">
        <v>51</v>
      </c>
      <c r="AK101" s="84"/>
    </row>
    <row r="102" spans="1:37" ht="14.25" x14ac:dyDescent="0.25">
      <c r="A102" s="92" t="s">
        <v>435</v>
      </c>
      <c r="B102" s="92" t="s">
        <v>819</v>
      </c>
      <c r="C102" s="102">
        <f t="shared" si="6"/>
        <v>50</v>
      </c>
      <c r="D102" s="103"/>
      <c r="E102" s="104">
        <v>0</v>
      </c>
      <c r="F102" s="104">
        <v>0</v>
      </c>
      <c r="G102" s="104">
        <f t="shared" si="7"/>
        <v>0</v>
      </c>
      <c r="H102" s="104">
        <v>1</v>
      </c>
      <c r="I102" s="104">
        <v>1</v>
      </c>
      <c r="J102" s="104">
        <v>2</v>
      </c>
      <c r="K102" s="104" t="s">
        <v>1063</v>
      </c>
      <c r="L102" s="104">
        <v>4</v>
      </c>
      <c r="M102" s="104">
        <v>4</v>
      </c>
      <c r="N102" s="104">
        <v>4</v>
      </c>
      <c r="O102" s="104">
        <v>4</v>
      </c>
      <c r="P102" s="104">
        <v>4</v>
      </c>
      <c r="Q102" s="104">
        <v>4</v>
      </c>
      <c r="R102" s="104" t="s">
        <v>1063</v>
      </c>
      <c r="S102" s="104" t="s">
        <v>1063</v>
      </c>
      <c r="T102" s="104"/>
      <c r="U102" s="104"/>
      <c r="V102" s="90" t="str">
        <f>IFERROR(VLOOKUP(A102,Climats!A:K,11,FALSE)," ")</f>
        <v xml:space="preserve"> </v>
      </c>
      <c r="W102" s="90" t="str">
        <f>IFERROR(VLOOKUP(A103,Climats!L:V,11,FALSE)," ")</f>
        <v xml:space="preserve"> </v>
      </c>
      <c r="X102" s="90" t="str">
        <f>IFERROR(VLOOKUP(A102,Climats!W:AG,11,FALSE)," ")</f>
        <v xml:space="preserve"> </v>
      </c>
      <c r="Y102" s="90">
        <f>IFERROR(VLOOKUP(A102,Climats!AH:AR,11,FALSE)," ")</f>
        <v>5</v>
      </c>
      <c r="Z102" s="90">
        <f>IFERROR(VLOOKUP(A102,Climats!AS:BC,11,FALSE)," ")</f>
        <v>5</v>
      </c>
      <c r="AA102" s="90">
        <f>IFERROR(VLOOKUP(A102,Climats!BD:BN,11,FALSE)," ")</f>
        <v>5</v>
      </c>
      <c r="AB102" s="90">
        <f>IFERROR(VLOOKUP(A102,Climats!BO:BY,11,FALSE), " ")</f>
        <v>5</v>
      </c>
      <c r="AC102" s="90">
        <f>IFERROR(VLOOKUP(A102,Climats!BZ:CJ,11,FALSE), " ")</f>
        <v>5</v>
      </c>
      <c r="AD102" s="90">
        <f>IFERROR(VLOOKUP(A102,Climats!CK:CU,11,FALSE), " ")</f>
        <v>5</v>
      </c>
      <c r="AE102" s="90" t="str">
        <f>IFERROR(VLOOKUP(A102,Climats!CV:DF,11,FALSE), " ")</f>
        <v xml:space="preserve"> </v>
      </c>
      <c r="AF102" s="90">
        <f>IFERROR(VLOOKUP(A102,Climats!DG:DQ,11,FALSE), " ")</f>
        <v>5</v>
      </c>
      <c r="AG102" s="90" t="str">
        <f>IFERROR(VLOOKUP(A102,Climats!DR:EB,11,FALSE), " ")</f>
        <v xml:space="preserve"> </v>
      </c>
      <c r="AH102" s="84"/>
      <c r="AI102" s="84"/>
      <c r="AJ102" s="91">
        <v>50</v>
      </c>
      <c r="AK102" s="84"/>
    </row>
    <row r="103" spans="1:37" ht="14.25" x14ac:dyDescent="0.25">
      <c r="A103" s="92" t="s">
        <v>503</v>
      </c>
      <c r="B103" s="92" t="s">
        <v>819</v>
      </c>
      <c r="C103" s="102">
        <f t="shared" si="6"/>
        <v>61</v>
      </c>
      <c r="D103" s="103"/>
      <c r="E103" s="104">
        <v>0</v>
      </c>
      <c r="F103" s="104">
        <v>0</v>
      </c>
      <c r="G103" s="104">
        <f t="shared" si="7"/>
        <v>0</v>
      </c>
      <c r="H103" s="104">
        <v>1</v>
      </c>
      <c r="I103" s="104">
        <v>1</v>
      </c>
      <c r="J103" s="104">
        <v>2</v>
      </c>
      <c r="K103" s="104" t="s">
        <v>1063</v>
      </c>
      <c r="L103" s="104">
        <v>4</v>
      </c>
      <c r="M103" s="104">
        <v>5</v>
      </c>
      <c r="N103" s="104">
        <v>5</v>
      </c>
      <c r="O103" s="104">
        <v>5</v>
      </c>
      <c r="P103" s="104">
        <v>5</v>
      </c>
      <c r="Q103" s="104" t="s">
        <v>1063</v>
      </c>
      <c r="R103" s="104">
        <v>1</v>
      </c>
      <c r="S103" s="104">
        <v>1</v>
      </c>
      <c r="T103" s="104"/>
      <c r="U103" s="104"/>
      <c r="V103" s="90" t="str">
        <f>IFERROR(VLOOKUP(A103,Climats!A:K,11,FALSE)," ")</f>
        <v xml:space="preserve"> </v>
      </c>
      <c r="W103" s="90" t="str">
        <f>IFERROR(VLOOKUP(A104,Climats!L:V,11,FALSE)," ")</f>
        <v xml:space="preserve"> </v>
      </c>
      <c r="X103" s="90" t="str">
        <f>IFERROR(VLOOKUP(A103,Climats!W:AG,11,FALSE)," ")</f>
        <v xml:space="preserve"> </v>
      </c>
      <c r="Y103" s="90" t="str">
        <f>IFERROR(VLOOKUP(A103,Climats!AH:AR,11,FALSE)," ")</f>
        <v xml:space="preserve"> </v>
      </c>
      <c r="Z103" s="90" t="str">
        <f>IFERROR(VLOOKUP(A103,Climats!AS:BC,11,FALSE)," ")</f>
        <v xml:space="preserve"> </v>
      </c>
      <c r="AA103" s="90">
        <f>IFERROR(VLOOKUP(A103,Climats!BD:BN,11,FALSE)," ")</f>
        <v>5</v>
      </c>
      <c r="AB103" s="90">
        <f>IFERROR(VLOOKUP(A103,Climats!BO:BY,11,FALSE), " ")</f>
        <v>5</v>
      </c>
      <c r="AC103" s="90">
        <f>IFERROR(VLOOKUP(A103,Climats!BZ:CJ,11,FALSE), " ")</f>
        <v>5</v>
      </c>
      <c r="AD103" s="90" t="str">
        <f>IFERROR(VLOOKUP(A103,Climats!CK:CU,11,FALSE), " ")</f>
        <v xml:space="preserve"> </v>
      </c>
      <c r="AE103" s="90" t="str">
        <f>IFERROR(VLOOKUP(A103,Climats!CV:DF,11,FALSE), " ")</f>
        <v xml:space="preserve"> </v>
      </c>
      <c r="AF103" s="90" t="str">
        <f>IFERROR(VLOOKUP(A103,Climats!DG:DQ,11,FALSE), " ")</f>
        <v xml:space="preserve"> </v>
      </c>
      <c r="AG103" s="90" t="str">
        <f>IFERROR(VLOOKUP(A103,Climats!DR:EB,11,FALSE), " ")</f>
        <v xml:space="preserve"> </v>
      </c>
      <c r="AH103" s="84"/>
      <c r="AI103" s="84"/>
      <c r="AJ103" s="91">
        <v>61</v>
      </c>
      <c r="AK103" s="84"/>
    </row>
    <row r="104" spans="1:37" ht="14.25" x14ac:dyDescent="0.25">
      <c r="A104" s="92" t="s">
        <v>609</v>
      </c>
      <c r="B104" s="92" t="s">
        <v>819</v>
      </c>
      <c r="C104" s="102">
        <f t="shared" si="6"/>
        <v>95</v>
      </c>
      <c r="D104" s="103"/>
      <c r="E104" s="104">
        <v>0</v>
      </c>
      <c r="F104" s="104">
        <v>0</v>
      </c>
      <c r="G104" s="104">
        <f t="shared" si="7"/>
        <v>0</v>
      </c>
      <c r="H104" s="104">
        <v>1</v>
      </c>
      <c r="I104" s="104">
        <v>1</v>
      </c>
      <c r="J104" s="104">
        <v>2</v>
      </c>
      <c r="K104" s="104" t="s">
        <v>1063</v>
      </c>
      <c r="L104" s="104">
        <v>4</v>
      </c>
      <c r="M104" s="104">
        <v>4</v>
      </c>
      <c r="N104" s="104">
        <v>4</v>
      </c>
      <c r="O104" s="104">
        <v>4</v>
      </c>
      <c r="P104" s="104">
        <v>4</v>
      </c>
      <c r="Q104" s="104" t="s">
        <v>1063</v>
      </c>
      <c r="R104" s="104" t="s">
        <v>1063</v>
      </c>
      <c r="S104" s="104">
        <v>1</v>
      </c>
      <c r="T104" s="104"/>
      <c r="U104" s="104"/>
      <c r="V104" s="90" t="str">
        <f>IFERROR(VLOOKUP(A104,Climats!A:K,11,FALSE)," ")</f>
        <v xml:space="preserve"> </v>
      </c>
      <c r="W104" s="90" t="str">
        <f>IFERROR(VLOOKUP(A105,Climats!L:V,11,FALSE)," ")</f>
        <v xml:space="preserve"> </v>
      </c>
      <c r="X104" s="90" t="str">
        <f>IFERROR(VLOOKUP(A104,Climats!W:AG,11,FALSE)," ")</f>
        <v xml:space="preserve"> </v>
      </c>
      <c r="Y104" s="90" t="str">
        <f>IFERROR(VLOOKUP(A104,Climats!AH:AR,11,FALSE)," ")</f>
        <v xml:space="preserve"> </v>
      </c>
      <c r="Z104" s="90" t="str">
        <f>IFERROR(VLOOKUP(A104,Climats!AS:BC,11,FALSE)," ")</f>
        <v xml:space="preserve"> </v>
      </c>
      <c r="AA104" s="90" t="str">
        <f>IFERROR(VLOOKUP(A104,Climats!BD:BN,11,FALSE)," ")</f>
        <v xml:space="preserve"> </v>
      </c>
      <c r="AB104" s="90" t="str">
        <f>IFERROR(VLOOKUP(A104,Climats!BO:BY,11,FALSE), " ")</f>
        <v xml:space="preserve"> </v>
      </c>
      <c r="AC104" s="90" t="str">
        <f>IFERROR(VLOOKUP(A104,Climats!BZ:CJ,11,FALSE), " ")</f>
        <v xml:space="preserve"> </v>
      </c>
      <c r="AD104" s="90" t="str">
        <f>IFERROR(VLOOKUP(A104,Climats!CK:CU,11,FALSE), " ")</f>
        <v xml:space="preserve"> </v>
      </c>
      <c r="AE104" s="90" t="str">
        <f>IFERROR(VLOOKUP(A104,Climats!CV:DF,11,FALSE), " ")</f>
        <v xml:space="preserve"> </v>
      </c>
      <c r="AF104" s="90" t="str">
        <f>IFERROR(VLOOKUP(A104,Climats!DG:DQ,11,FALSE), " ")</f>
        <v xml:space="preserve"> </v>
      </c>
      <c r="AG104" s="90" t="str">
        <f>IFERROR(VLOOKUP(A104,Climats!DR:EB,11,FALSE), " ")</f>
        <v xml:space="preserve"> </v>
      </c>
      <c r="AH104" s="84"/>
      <c r="AI104" s="84"/>
      <c r="AJ104" s="91">
        <v>95</v>
      </c>
      <c r="AK104" s="84"/>
    </row>
    <row r="105" spans="1:37" ht="14.25" x14ac:dyDescent="0.25">
      <c r="A105" s="92" t="s">
        <v>481</v>
      </c>
      <c r="B105" s="92" t="s">
        <v>819</v>
      </c>
      <c r="C105" s="102">
        <f t="shared" si="6"/>
        <v>55</v>
      </c>
      <c r="D105" s="103"/>
      <c r="E105" s="104">
        <v>0</v>
      </c>
      <c r="F105" s="104">
        <v>0</v>
      </c>
      <c r="G105" s="104">
        <f t="shared" si="7"/>
        <v>0</v>
      </c>
      <c r="H105" s="104">
        <v>1</v>
      </c>
      <c r="I105" s="104">
        <v>1</v>
      </c>
      <c r="J105" s="104">
        <v>2</v>
      </c>
      <c r="K105" s="104" t="s">
        <v>1063</v>
      </c>
      <c r="L105" s="104" t="s">
        <v>1063</v>
      </c>
      <c r="M105" s="104">
        <v>4</v>
      </c>
      <c r="N105" s="104">
        <v>4</v>
      </c>
      <c r="O105" s="104">
        <v>4</v>
      </c>
      <c r="P105" s="104">
        <v>4</v>
      </c>
      <c r="Q105" s="104" t="s">
        <v>1063</v>
      </c>
      <c r="R105" s="104">
        <v>2</v>
      </c>
      <c r="S105" s="104">
        <v>1</v>
      </c>
      <c r="T105" s="104"/>
      <c r="U105" s="104"/>
      <c r="V105" s="90" t="str">
        <f>IFERROR(VLOOKUP(A105,Climats!A:K,11,FALSE)," ")</f>
        <v xml:space="preserve"> </v>
      </c>
      <c r="W105" s="90">
        <f>IFERROR(VLOOKUP(A106,Climats!L:V,11,FALSE)," ")</f>
        <v>5</v>
      </c>
      <c r="X105" s="90" t="str">
        <f>IFERROR(VLOOKUP(A105,Climats!W:AG,11,FALSE)," ")</f>
        <v xml:space="preserve"> </v>
      </c>
      <c r="Y105" s="90" t="str">
        <f>IFERROR(VLOOKUP(A105,Climats!AH:AR,11,FALSE)," ")</f>
        <v xml:space="preserve"> </v>
      </c>
      <c r="Z105" s="90" t="str">
        <f>IFERROR(VLOOKUP(A105,Climats!AS:BC,11,FALSE)," ")</f>
        <v xml:space="preserve"> </v>
      </c>
      <c r="AA105" s="90" t="str">
        <f>IFERROR(VLOOKUP(A105,Climats!BD:BN,11,FALSE)," ")</f>
        <v xml:space="preserve"> </v>
      </c>
      <c r="AB105" s="90" t="str">
        <f>IFERROR(VLOOKUP(A105,Climats!BO:BY,11,FALSE), " ")</f>
        <v xml:space="preserve"> </v>
      </c>
      <c r="AC105" s="90" t="str">
        <f>IFERROR(VLOOKUP(A105,Climats!BZ:CJ,11,FALSE), " ")</f>
        <v xml:space="preserve"> </v>
      </c>
      <c r="AD105" s="90" t="str">
        <f>IFERROR(VLOOKUP(A105,Climats!CK:CU,11,FALSE), " ")</f>
        <v xml:space="preserve"> </v>
      </c>
      <c r="AE105" s="90" t="str">
        <f>IFERROR(VLOOKUP(A105,Climats!CV:DF,11,FALSE), " ")</f>
        <v xml:space="preserve"> </v>
      </c>
      <c r="AF105" s="90" t="str">
        <f>IFERROR(VLOOKUP(A105,Climats!DG:DQ,11,FALSE), " ")</f>
        <v xml:space="preserve"> </v>
      </c>
      <c r="AG105" s="90" t="str">
        <f>IFERROR(VLOOKUP(A105,Climats!DR:EB,11,FALSE), " ")</f>
        <v xml:space="preserve"> </v>
      </c>
      <c r="AH105" s="91"/>
      <c r="AI105" s="91"/>
      <c r="AJ105" s="91">
        <v>55</v>
      </c>
      <c r="AK105" s="84"/>
    </row>
    <row r="106" spans="1:37" ht="14.25" x14ac:dyDescent="0.25">
      <c r="A106" s="92" t="s">
        <v>508</v>
      </c>
      <c r="B106" s="92" t="s">
        <v>819</v>
      </c>
      <c r="C106" s="102">
        <f t="shared" si="6"/>
        <v>62</v>
      </c>
      <c r="D106" s="103"/>
      <c r="E106" s="104">
        <v>0</v>
      </c>
      <c r="F106" s="104">
        <v>0</v>
      </c>
      <c r="G106" s="104">
        <f t="shared" si="7"/>
        <v>0</v>
      </c>
      <c r="H106" s="104">
        <v>1</v>
      </c>
      <c r="I106" s="104">
        <v>1</v>
      </c>
      <c r="J106" s="104">
        <v>2</v>
      </c>
      <c r="K106" s="104" t="s">
        <v>1063</v>
      </c>
      <c r="L106" s="104">
        <v>4</v>
      </c>
      <c r="M106" s="104">
        <v>5</v>
      </c>
      <c r="N106" s="104">
        <v>5</v>
      </c>
      <c r="O106" s="104">
        <v>4</v>
      </c>
      <c r="P106" s="104">
        <v>5</v>
      </c>
      <c r="Q106" s="104">
        <v>4</v>
      </c>
      <c r="R106" s="104">
        <v>3</v>
      </c>
      <c r="S106" s="104" t="s">
        <v>1063</v>
      </c>
      <c r="T106" s="104"/>
      <c r="U106" s="104"/>
      <c r="V106" s="90">
        <f>IFERROR(VLOOKUP(A106,Climats!A:K,11,FALSE)," ")</f>
        <v>5</v>
      </c>
      <c r="W106" s="90" t="str">
        <f>IFERROR(VLOOKUP(A107,Climats!L:V,11,FALSE)," ")</f>
        <v xml:space="preserve"> </v>
      </c>
      <c r="X106" s="90">
        <f>IFERROR(VLOOKUP(A106,Climats!W:AG,11,FALSE)," ")</f>
        <v>5</v>
      </c>
      <c r="Y106" s="90">
        <f>IFERROR(VLOOKUP(A106,Climats!AH:AR,11,FALSE)," ")</f>
        <v>5</v>
      </c>
      <c r="Z106" s="90">
        <f>IFERROR(VLOOKUP(A106,Climats!AS:BC,11,FALSE)," ")</f>
        <v>5</v>
      </c>
      <c r="AA106" s="90">
        <f>IFERROR(VLOOKUP(A106,Climats!BD:BN,11,FALSE)," ")</f>
        <v>5</v>
      </c>
      <c r="AB106" s="90">
        <f>IFERROR(VLOOKUP(A106,Climats!BO:BY,11,FALSE), " ")</f>
        <v>5</v>
      </c>
      <c r="AC106" s="90">
        <f>IFERROR(VLOOKUP(A106,Climats!BZ:CJ,11,FALSE), " ")</f>
        <v>5</v>
      </c>
      <c r="AD106" s="90">
        <f>IFERROR(VLOOKUP(A106,Climats!CK:CU,11,FALSE), " ")</f>
        <v>5</v>
      </c>
      <c r="AE106" s="90">
        <f>IFERROR(VLOOKUP(A106,Climats!CV:DF,11,FALSE), " ")</f>
        <v>5</v>
      </c>
      <c r="AF106" s="90">
        <f>IFERROR(VLOOKUP(A106,Climats!DG:DQ,11,FALSE), " ")</f>
        <v>5</v>
      </c>
      <c r="AG106" s="90">
        <f>IFERROR(VLOOKUP(A106,Climats!DR:EB,11,FALSE), " ")</f>
        <v>5</v>
      </c>
      <c r="AH106" s="91"/>
      <c r="AI106" s="91"/>
      <c r="AJ106" s="91">
        <v>62</v>
      </c>
      <c r="AK106" s="84"/>
    </row>
    <row r="107" spans="1:37" ht="14.25" x14ac:dyDescent="0.25">
      <c r="A107" s="92" t="s">
        <v>551</v>
      </c>
      <c r="B107" s="92" t="s">
        <v>819</v>
      </c>
      <c r="C107" s="102">
        <f t="shared" si="6"/>
        <v>70</v>
      </c>
      <c r="D107" s="103"/>
      <c r="E107" s="104">
        <v>0</v>
      </c>
      <c r="F107" s="104">
        <v>0</v>
      </c>
      <c r="G107" s="104">
        <f t="shared" si="7"/>
        <v>0</v>
      </c>
      <c r="H107" s="104">
        <v>1</v>
      </c>
      <c r="I107" s="104">
        <v>1</v>
      </c>
      <c r="J107" s="104">
        <v>1</v>
      </c>
      <c r="K107" s="104" t="s">
        <v>1063</v>
      </c>
      <c r="L107" s="104" t="s">
        <v>1063</v>
      </c>
      <c r="M107" s="104">
        <v>4</v>
      </c>
      <c r="N107" s="104">
        <v>4</v>
      </c>
      <c r="O107" s="104">
        <v>4</v>
      </c>
      <c r="P107" s="104" t="s">
        <v>1063</v>
      </c>
      <c r="Q107" s="104" t="s">
        <v>1063</v>
      </c>
      <c r="R107" s="104">
        <v>2</v>
      </c>
      <c r="S107" s="104">
        <v>1</v>
      </c>
      <c r="T107" s="104"/>
      <c r="U107" s="104"/>
      <c r="V107" s="90" t="str">
        <f>IFERROR(VLOOKUP(A107,Climats!A:K,11,FALSE)," ")</f>
        <v xml:space="preserve"> </v>
      </c>
      <c r="W107" s="90" t="str">
        <f>IFERROR(VLOOKUP(A108,Climats!L:V,11,FALSE)," ")</f>
        <v xml:space="preserve"> </v>
      </c>
      <c r="X107" s="90" t="str">
        <f>IFERROR(VLOOKUP(A107,Climats!W:AG,11,FALSE)," ")</f>
        <v xml:space="preserve"> </v>
      </c>
      <c r="Y107" s="90" t="str">
        <f>IFERROR(VLOOKUP(A107,Climats!AH:AR,11,FALSE)," ")</f>
        <v xml:space="preserve"> </v>
      </c>
      <c r="Z107" s="90" t="str">
        <f>IFERROR(VLOOKUP(A107,Climats!AS:BC,11,FALSE)," ")</f>
        <v xml:space="preserve"> </v>
      </c>
      <c r="AA107" s="90" t="str">
        <f>IFERROR(VLOOKUP(A107,Climats!BD:BN,11,FALSE)," ")</f>
        <v xml:space="preserve"> </v>
      </c>
      <c r="AB107" s="90" t="str">
        <f>IFERROR(VLOOKUP(A107,Climats!BO:BY,11,FALSE), " ")</f>
        <v xml:space="preserve"> </v>
      </c>
      <c r="AC107" s="90" t="str">
        <f>IFERROR(VLOOKUP(A107,Climats!BZ:CJ,11,FALSE), " ")</f>
        <v xml:space="preserve"> </v>
      </c>
      <c r="AD107" s="90" t="str">
        <f>IFERROR(VLOOKUP(A107,Climats!CK:CU,11,FALSE), " ")</f>
        <v xml:space="preserve"> </v>
      </c>
      <c r="AE107" s="90" t="str">
        <f>IFERROR(VLOOKUP(A107,Climats!CV:DF,11,FALSE), " ")</f>
        <v xml:space="preserve"> </v>
      </c>
      <c r="AF107" s="90" t="str">
        <f>IFERROR(VLOOKUP(A107,Climats!DG:DQ,11,FALSE), " ")</f>
        <v xml:space="preserve"> </v>
      </c>
      <c r="AG107" s="90" t="str">
        <f>IFERROR(VLOOKUP(A107,Climats!DR:EB,11,FALSE), " ")</f>
        <v xml:space="preserve"> </v>
      </c>
      <c r="AH107" s="84"/>
      <c r="AI107" s="84"/>
      <c r="AJ107" s="91">
        <v>70</v>
      </c>
      <c r="AK107" s="84"/>
    </row>
    <row r="108" spans="1:37" ht="14.25" x14ac:dyDescent="0.25">
      <c r="A108" s="92" t="s">
        <v>568</v>
      </c>
      <c r="B108" s="92" t="s">
        <v>819</v>
      </c>
      <c r="C108" s="102">
        <f t="shared" si="6"/>
        <v>76</v>
      </c>
      <c r="D108" s="103"/>
      <c r="E108" s="104">
        <v>0</v>
      </c>
      <c r="F108" s="104">
        <v>0</v>
      </c>
      <c r="G108" s="104">
        <f t="shared" si="7"/>
        <v>0</v>
      </c>
      <c r="H108" s="104">
        <v>1</v>
      </c>
      <c r="I108" s="104">
        <v>1</v>
      </c>
      <c r="J108" s="104">
        <v>2</v>
      </c>
      <c r="K108" s="104" t="s">
        <v>1063</v>
      </c>
      <c r="L108" s="104" t="s">
        <v>1063</v>
      </c>
      <c r="M108" s="104" t="s">
        <v>1063</v>
      </c>
      <c r="N108" s="104" t="s">
        <v>1063</v>
      </c>
      <c r="O108" s="104" t="s">
        <v>1063</v>
      </c>
      <c r="P108" s="104" t="s">
        <v>1063</v>
      </c>
      <c r="Q108" s="104" t="s">
        <v>1063</v>
      </c>
      <c r="R108" s="104" t="s">
        <v>1063</v>
      </c>
      <c r="S108" s="104" t="s">
        <v>1063</v>
      </c>
      <c r="T108" s="104"/>
      <c r="U108" s="104"/>
      <c r="V108" s="90" t="str">
        <f>IFERROR(VLOOKUP(A108,Climats!A:K,11,FALSE)," ")</f>
        <v xml:space="preserve"> </v>
      </c>
      <c r="W108" s="90" t="str">
        <f>IFERROR(VLOOKUP(A109,Climats!L:V,11,FALSE)," ")</f>
        <v xml:space="preserve"> </v>
      </c>
      <c r="X108" s="90" t="str">
        <f>IFERROR(VLOOKUP(A108,Climats!W:AG,11,FALSE)," ")</f>
        <v xml:space="preserve"> </v>
      </c>
      <c r="Y108" s="90" t="str">
        <f>IFERROR(VLOOKUP(A108,Climats!AH:AR,11,FALSE)," ")</f>
        <v xml:space="preserve"> </v>
      </c>
      <c r="Z108" s="90" t="str">
        <f>IFERROR(VLOOKUP(A108,Climats!AS:BC,11,FALSE)," ")</f>
        <v xml:space="preserve"> </v>
      </c>
      <c r="AA108" s="90">
        <f>IFERROR(VLOOKUP(A108,Climats!BD:BN,11,FALSE)," ")</f>
        <v>5</v>
      </c>
      <c r="AB108" s="90">
        <f>IFERROR(VLOOKUP(A108,Climats!BO:BY,11,FALSE), " ")</f>
        <v>5</v>
      </c>
      <c r="AC108" s="90">
        <f>IFERROR(VLOOKUP(A108,Climats!BZ:CJ,11,FALSE), " ")</f>
        <v>5</v>
      </c>
      <c r="AD108" s="90">
        <f>IFERROR(VLOOKUP(A108,Climats!CK:CU,11,FALSE), " ")</f>
        <v>5</v>
      </c>
      <c r="AE108" s="90" t="str">
        <f>IFERROR(VLOOKUP(A108,Climats!CV:DF,11,FALSE), " ")</f>
        <v xml:space="preserve"> </v>
      </c>
      <c r="AF108" s="90" t="str">
        <f>IFERROR(VLOOKUP(A108,Climats!DG:DQ,11,FALSE), " ")</f>
        <v xml:space="preserve"> </v>
      </c>
      <c r="AG108" s="90" t="str">
        <f>IFERROR(VLOOKUP(A108,Climats!DR:EB,11,FALSE), " ")</f>
        <v xml:space="preserve"> </v>
      </c>
      <c r="AH108" s="91"/>
      <c r="AI108" s="91"/>
      <c r="AJ108" s="91">
        <v>76</v>
      </c>
      <c r="AK108" s="84"/>
    </row>
    <row r="109" spans="1:37" ht="14.25" x14ac:dyDescent="0.25">
      <c r="A109" s="92" t="s">
        <v>468</v>
      </c>
      <c r="B109" s="92" t="s">
        <v>819</v>
      </c>
      <c r="C109" s="102">
        <f t="shared" si="6"/>
        <v>54</v>
      </c>
      <c r="D109" s="103"/>
      <c r="E109" s="104">
        <v>0</v>
      </c>
      <c r="F109" s="104">
        <v>0</v>
      </c>
      <c r="G109" s="104">
        <f t="shared" si="7"/>
        <v>0</v>
      </c>
      <c r="H109" s="104">
        <v>1</v>
      </c>
      <c r="I109" s="104">
        <v>1</v>
      </c>
      <c r="J109" s="104">
        <v>2</v>
      </c>
      <c r="K109" s="104" t="s">
        <v>1063</v>
      </c>
      <c r="L109" s="104">
        <v>4</v>
      </c>
      <c r="M109" s="104">
        <v>5</v>
      </c>
      <c r="N109" s="104" t="s">
        <v>1063</v>
      </c>
      <c r="O109" s="104" t="s">
        <v>1063</v>
      </c>
      <c r="P109" s="104" t="s">
        <v>1063</v>
      </c>
      <c r="Q109" s="104" t="s">
        <v>1063</v>
      </c>
      <c r="R109" s="104">
        <v>4</v>
      </c>
      <c r="S109" s="104" t="s">
        <v>1063</v>
      </c>
      <c r="T109" s="104"/>
      <c r="U109" s="104"/>
      <c r="V109" s="90" t="str">
        <f>IFERROR(VLOOKUP(A109,Climats!A:K,11,FALSE)," ")</f>
        <v xml:space="preserve"> </v>
      </c>
      <c r="W109" s="90" t="str">
        <f>IFERROR(VLOOKUP(A110,Climats!L:V,11,FALSE)," ")</f>
        <v xml:space="preserve"> </v>
      </c>
      <c r="X109" s="90" t="str">
        <f>IFERROR(VLOOKUP(A109,Climats!W:AG,11,FALSE)," ")</f>
        <v xml:space="preserve"> </v>
      </c>
      <c r="Y109" s="90">
        <f>IFERROR(VLOOKUP(A109,Climats!AH:AR,11,FALSE)," ")</f>
        <v>5</v>
      </c>
      <c r="Z109" s="90">
        <f>IFERROR(VLOOKUP(A109,Climats!AS:BC,11,FALSE)," ")</f>
        <v>5</v>
      </c>
      <c r="AA109" s="90">
        <f>IFERROR(VLOOKUP(A109,Climats!BD:BN,11,FALSE)," ")</f>
        <v>5</v>
      </c>
      <c r="AB109" s="90">
        <f>IFERROR(VLOOKUP(A109,Climats!BO:BY,11,FALSE), " ")</f>
        <v>5</v>
      </c>
      <c r="AC109" s="90">
        <f>IFERROR(VLOOKUP(A109,Climats!BZ:CJ,11,FALSE), " ")</f>
        <v>5</v>
      </c>
      <c r="AD109" s="90">
        <f>IFERROR(VLOOKUP(A109,Climats!CK:CU,11,FALSE), " ")</f>
        <v>5</v>
      </c>
      <c r="AE109" s="90">
        <f>IFERROR(VLOOKUP(A109,Climats!CV:DF,11,FALSE), " ")</f>
        <v>5</v>
      </c>
      <c r="AF109" s="90">
        <f>IFERROR(VLOOKUP(A109,Climats!DG:DQ,11,FALSE), " ")</f>
        <v>5</v>
      </c>
      <c r="AG109" s="90" t="str">
        <f>IFERROR(VLOOKUP(A109,Climats!DR:EB,11,FALSE), " ")</f>
        <v xml:space="preserve"> </v>
      </c>
      <c r="AH109" s="91"/>
      <c r="AI109" s="91"/>
      <c r="AJ109" s="91">
        <v>54</v>
      </c>
      <c r="AK109" s="84"/>
    </row>
    <row r="110" spans="1:37" ht="14.25" x14ac:dyDescent="0.25">
      <c r="A110" s="92" t="s">
        <v>367</v>
      </c>
      <c r="B110" s="92" t="s">
        <v>819</v>
      </c>
      <c r="C110" s="102">
        <f t="shared" si="6"/>
        <v>39</v>
      </c>
      <c r="D110" s="103"/>
      <c r="E110" s="104">
        <v>0</v>
      </c>
      <c r="F110" s="104">
        <v>0</v>
      </c>
      <c r="G110" s="104">
        <f t="shared" si="7"/>
        <v>0</v>
      </c>
      <c r="H110" s="104">
        <v>1</v>
      </c>
      <c r="I110" s="104">
        <v>1</v>
      </c>
      <c r="J110" s="104">
        <v>2</v>
      </c>
      <c r="K110" s="104" t="s">
        <v>1063</v>
      </c>
      <c r="L110" s="104">
        <v>4</v>
      </c>
      <c r="M110" s="104">
        <v>4</v>
      </c>
      <c r="N110" s="104">
        <v>4</v>
      </c>
      <c r="O110" s="104">
        <v>4</v>
      </c>
      <c r="P110" s="104">
        <v>4</v>
      </c>
      <c r="Q110" s="104" t="s">
        <v>1063</v>
      </c>
      <c r="R110" s="104" t="s">
        <v>1063</v>
      </c>
      <c r="S110" s="104">
        <v>1</v>
      </c>
      <c r="T110" s="104"/>
      <c r="U110" s="104"/>
      <c r="V110" s="90" t="str">
        <f>IFERROR(VLOOKUP(A110,Climats!A:K,11,FALSE)," ")</f>
        <v xml:space="preserve"> </v>
      </c>
      <c r="W110" s="90" t="str">
        <f>IFERROR(VLOOKUP(A111,Climats!L:V,11,FALSE)," ")</f>
        <v xml:space="preserve"> </v>
      </c>
      <c r="X110" s="90" t="str">
        <f>IFERROR(VLOOKUP(A110,Climats!W:AG,11,FALSE)," ")</f>
        <v xml:space="preserve"> </v>
      </c>
      <c r="Y110" s="90" t="str">
        <f>IFERROR(VLOOKUP(A110,Climats!AH:AR,11,FALSE)," ")</f>
        <v xml:space="preserve"> </v>
      </c>
      <c r="Z110" s="90" t="str">
        <f>IFERROR(VLOOKUP(A110,Climats!AS:BC,11,FALSE)," ")</f>
        <v xml:space="preserve"> </v>
      </c>
      <c r="AA110" s="90">
        <f>IFERROR(VLOOKUP(A110,Climats!BD:BN,11,FALSE)," ")</f>
        <v>5</v>
      </c>
      <c r="AB110" s="90">
        <f>IFERROR(VLOOKUP(A110,Climats!BO:BY,11,FALSE), " ")</f>
        <v>5</v>
      </c>
      <c r="AC110" s="90">
        <f>IFERROR(VLOOKUP(A110,Climats!BZ:CJ,11,FALSE), " ")</f>
        <v>5</v>
      </c>
      <c r="AD110" s="90" t="str">
        <f>IFERROR(VLOOKUP(A110,Climats!CK:CU,11,FALSE), " ")</f>
        <v xml:space="preserve"> </v>
      </c>
      <c r="AE110" s="90" t="str">
        <f>IFERROR(VLOOKUP(A110,Climats!CV:DF,11,FALSE), " ")</f>
        <v xml:space="preserve"> </v>
      </c>
      <c r="AF110" s="90" t="str">
        <f>IFERROR(VLOOKUP(A110,Climats!DG:DQ,11,FALSE), " ")</f>
        <v xml:space="preserve"> </v>
      </c>
      <c r="AG110" s="90" t="str">
        <f>IFERROR(VLOOKUP(A110,Climats!DR:EB,11,FALSE), " ")</f>
        <v xml:space="preserve"> </v>
      </c>
      <c r="AH110" s="91"/>
      <c r="AI110" s="91"/>
      <c r="AJ110" s="91">
        <v>39</v>
      </c>
      <c r="AK110" s="84"/>
    </row>
    <row r="111" spans="1:37" ht="14.25" x14ac:dyDescent="0.25">
      <c r="A111" s="92" t="s">
        <v>543</v>
      </c>
      <c r="B111" s="92" t="s">
        <v>819</v>
      </c>
      <c r="C111" s="102">
        <f t="shared" si="6"/>
        <v>62.5</v>
      </c>
      <c r="D111" s="103"/>
      <c r="E111" s="104">
        <v>0</v>
      </c>
      <c r="F111" s="104">
        <v>0</v>
      </c>
      <c r="G111" s="104">
        <f t="shared" si="7"/>
        <v>0</v>
      </c>
      <c r="H111" s="104">
        <v>1</v>
      </c>
      <c r="I111" s="104">
        <v>1</v>
      </c>
      <c r="J111" s="104">
        <v>2</v>
      </c>
      <c r="K111" s="104" t="s">
        <v>1063</v>
      </c>
      <c r="L111" s="104">
        <v>4</v>
      </c>
      <c r="M111" s="104">
        <v>4</v>
      </c>
      <c r="N111" s="104">
        <v>4</v>
      </c>
      <c r="O111" s="104">
        <v>4</v>
      </c>
      <c r="P111" s="104" t="s">
        <v>1063</v>
      </c>
      <c r="Q111" s="104" t="s">
        <v>1063</v>
      </c>
      <c r="R111" s="104" t="s">
        <v>1063</v>
      </c>
      <c r="S111" s="104">
        <v>1</v>
      </c>
      <c r="T111" s="104"/>
      <c r="U111" s="104"/>
      <c r="V111" s="90" t="str">
        <f>IFERROR(VLOOKUP(A111,Climats!A:K,11,FALSE)," ")</f>
        <v xml:space="preserve"> </v>
      </c>
      <c r="W111" s="90" t="str">
        <f>IFERROR(VLOOKUP(A112,Climats!L:V,11,FALSE)," ")</f>
        <v xml:space="preserve"> </v>
      </c>
      <c r="X111" s="90" t="str">
        <f>IFERROR(VLOOKUP(A111,Climats!W:AG,11,FALSE)," ")</f>
        <v xml:space="preserve"> </v>
      </c>
      <c r="Y111" s="90" t="str">
        <f>IFERROR(VLOOKUP(A111,Climats!AH:AR,11,FALSE)," ")</f>
        <v xml:space="preserve"> </v>
      </c>
      <c r="Z111" s="90" t="str">
        <f>IFERROR(VLOOKUP(A111,Climats!AS:BC,11,FALSE)," ")</f>
        <v xml:space="preserve"> </v>
      </c>
      <c r="AA111" s="90" t="str">
        <f>IFERROR(VLOOKUP(A111,Climats!BD:BN,11,FALSE)," ")</f>
        <v xml:space="preserve"> </v>
      </c>
      <c r="AB111" s="90" t="str">
        <f>IFERROR(VLOOKUP(A111,Climats!BO:BY,11,FALSE), " ")</f>
        <v xml:space="preserve"> </v>
      </c>
      <c r="AC111" s="90" t="str">
        <f>IFERROR(VLOOKUP(A111,Climats!BZ:CJ,11,FALSE), " ")</f>
        <v xml:space="preserve"> </v>
      </c>
      <c r="AD111" s="90" t="str">
        <f>IFERROR(VLOOKUP(A111,Climats!CK:CU,11,FALSE), " ")</f>
        <v xml:space="preserve"> </v>
      </c>
      <c r="AE111" s="90" t="str">
        <f>IFERROR(VLOOKUP(A111,Climats!CV:DF,11,FALSE), " ")</f>
        <v xml:space="preserve"> </v>
      </c>
      <c r="AF111" s="90" t="str">
        <f>IFERROR(VLOOKUP(A111,Climats!DG:DQ,11,FALSE), " ")</f>
        <v xml:space="preserve"> </v>
      </c>
      <c r="AG111" s="90" t="str">
        <f>IFERROR(VLOOKUP(A111,Climats!DR:EB,11,FALSE), " ")</f>
        <v xml:space="preserve"> </v>
      </c>
      <c r="AH111" s="91"/>
      <c r="AI111" s="91"/>
      <c r="AJ111" s="91">
        <v>69</v>
      </c>
      <c r="AK111" s="84">
        <v>56</v>
      </c>
    </row>
    <row r="112" spans="1:37" ht="14.25" x14ac:dyDescent="0.25">
      <c r="A112" s="92" t="s">
        <v>513</v>
      </c>
      <c r="B112" s="92" t="s">
        <v>819</v>
      </c>
      <c r="C112" s="102">
        <f t="shared" si="6"/>
        <v>63</v>
      </c>
      <c r="D112" s="103"/>
      <c r="E112" s="104">
        <v>0</v>
      </c>
      <c r="F112" s="104">
        <v>0</v>
      </c>
      <c r="G112" s="104">
        <f t="shared" si="7"/>
        <v>0</v>
      </c>
      <c r="H112" s="104">
        <v>1</v>
      </c>
      <c r="I112" s="104">
        <v>1</v>
      </c>
      <c r="J112" s="104">
        <v>2</v>
      </c>
      <c r="K112" s="104" t="s">
        <v>1063</v>
      </c>
      <c r="L112" s="104" t="s">
        <v>1063</v>
      </c>
      <c r="M112" s="104">
        <v>4</v>
      </c>
      <c r="N112" s="104">
        <v>4</v>
      </c>
      <c r="O112" s="104">
        <v>4</v>
      </c>
      <c r="P112" s="104" t="s">
        <v>1063</v>
      </c>
      <c r="Q112" s="104" t="s">
        <v>1063</v>
      </c>
      <c r="R112" s="104">
        <v>2</v>
      </c>
      <c r="S112" s="104">
        <v>1</v>
      </c>
      <c r="T112" s="104"/>
      <c r="U112" s="104"/>
      <c r="V112" s="90" t="str">
        <f>IFERROR(VLOOKUP(A112,Climats!A:K,11,FALSE)," ")</f>
        <v xml:space="preserve"> </v>
      </c>
      <c r="W112" s="90" t="str">
        <f>IFERROR(VLOOKUP(A113,Climats!L:V,11,FALSE)," ")</f>
        <v xml:space="preserve"> </v>
      </c>
      <c r="X112" s="90" t="str">
        <f>IFERROR(VLOOKUP(A112,Climats!W:AG,11,FALSE)," ")</f>
        <v xml:space="preserve"> </v>
      </c>
      <c r="Y112" s="90" t="str">
        <f>IFERROR(VLOOKUP(A112,Climats!AH:AR,11,FALSE)," ")</f>
        <v xml:space="preserve"> </v>
      </c>
      <c r="Z112" s="90" t="str">
        <f>IFERROR(VLOOKUP(A112,Climats!AS:BC,11,FALSE)," ")</f>
        <v xml:space="preserve"> </v>
      </c>
      <c r="AA112" s="90" t="str">
        <f>IFERROR(VLOOKUP(A112,Climats!BD:BN,11,FALSE)," ")</f>
        <v xml:space="preserve"> </v>
      </c>
      <c r="AB112" s="90" t="str">
        <f>IFERROR(VLOOKUP(A112,Climats!BO:BY,11,FALSE), " ")</f>
        <v xml:space="preserve"> </v>
      </c>
      <c r="AC112" s="90" t="str">
        <f>IFERROR(VLOOKUP(A112,Climats!BZ:CJ,11,FALSE), " ")</f>
        <v xml:space="preserve"> </v>
      </c>
      <c r="AD112" s="90" t="str">
        <f>IFERROR(VLOOKUP(A112,Climats!CK:CU,11,FALSE), " ")</f>
        <v xml:space="preserve"> </v>
      </c>
      <c r="AE112" s="90" t="str">
        <f>IFERROR(VLOOKUP(A112,Climats!CV:DF,11,FALSE), " ")</f>
        <v xml:space="preserve"> </v>
      </c>
      <c r="AF112" s="90" t="str">
        <f>IFERROR(VLOOKUP(A112,Climats!DG:DQ,11,FALSE), " ")</f>
        <v xml:space="preserve"> </v>
      </c>
      <c r="AG112" s="90" t="str">
        <f>IFERROR(VLOOKUP(A112,Climats!DR:EB,11,FALSE), " ")</f>
        <v xml:space="preserve"> </v>
      </c>
      <c r="AH112" s="84"/>
      <c r="AI112" s="84"/>
      <c r="AJ112" s="91">
        <v>63</v>
      </c>
      <c r="AK112" s="84"/>
    </row>
    <row r="113" spans="1:37" ht="14.25" x14ac:dyDescent="0.25">
      <c r="A113" s="92" t="s">
        <v>573</v>
      </c>
      <c r="B113" s="92" t="s">
        <v>819</v>
      </c>
      <c r="C113" s="102">
        <f t="shared" si="6"/>
        <v>77</v>
      </c>
      <c r="D113" s="103"/>
      <c r="E113" s="104">
        <v>0</v>
      </c>
      <c r="F113" s="104">
        <v>0</v>
      </c>
      <c r="G113" s="104">
        <f t="shared" si="7"/>
        <v>0</v>
      </c>
      <c r="H113" s="104">
        <v>1</v>
      </c>
      <c r="I113" s="104">
        <v>1</v>
      </c>
      <c r="J113" s="104">
        <v>2</v>
      </c>
      <c r="K113" s="104" t="s">
        <v>1063</v>
      </c>
      <c r="L113" s="104">
        <v>4</v>
      </c>
      <c r="M113" s="104">
        <v>5</v>
      </c>
      <c r="N113" s="104">
        <v>4</v>
      </c>
      <c r="O113" s="104">
        <v>4</v>
      </c>
      <c r="P113" s="104">
        <v>5</v>
      </c>
      <c r="Q113" s="104">
        <v>4</v>
      </c>
      <c r="R113" s="104">
        <v>3</v>
      </c>
      <c r="S113" s="104" t="s">
        <v>1063</v>
      </c>
      <c r="T113" s="104"/>
      <c r="U113" s="104"/>
      <c r="V113" s="90" t="str">
        <f>IFERROR(VLOOKUP(A113,Climats!A:K,11,FALSE)," ")</f>
        <v xml:space="preserve"> </v>
      </c>
      <c r="W113" s="90" t="str">
        <f>IFERROR(VLOOKUP(A114,Climats!L:V,11,FALSE)," ")</f>
        <v xml:space="preserve"> </v>
      </c>
      <c r="X113" s="90" t="str">
        <f>IFERROR(VLOOKUP(A113,Climats!W:AG,11,FALSE)," ")</f>
        <v xml:space="preserve"> </v>
      </c>
      <c r="Y113" s="90" t="str">
        <f>IFERROR(VLOOKUP(A113,Climats!AH:AR,11,FALSE)," ")</f>
        <v xml:space="preserve"> </v>
      </c>
      <c r="Z113" s="90">
        <f>IFERROR(VLOOKUP(A113,Climats!AS:BC,11,FALSE)," ")</f>
        <v>5</v>
      </c>
      <c r="AA113" s="90">
        <f>IFERROR(VLOOKUP(A113,Climats!BD:BN,11,FALSE)," ")</f>
        <v>5</v>
      </c>
      <c r="AB113" s="90">
        <f>IFERROR(VLOOKUP(A113,Climats!BO:BY,11,FALSE), " ")</f>
        <v>5</v>
      </c>
      <c r="AC113" s="90">
        <f>IFERROR(VLOOKUP(A113,Climats!BZ:CJ,11,FALSE), " ")</f>
        <v>5</v>
      </c>
      <c r="AD113" s="90">
        <f>IFERROR(VLOOKUP(A113,Climats!CK:CU,11,FALSE), " ")</f>
        <v>5</v>
      </c>
      <c r="AE113" s="90" t="str">
        <f>IFERROR(VLOOKUP(A113,Climats!CV:DF,11,FALSE), " ")</f>
        <v xml:space="preserve"> </v>
      </c>
      <c r="AF113" s="90" t="str">
        <f>IFERROR(VLOOKUP(A113,Climats!DG:DQ,11,FALSE), " ")</f>
        <v xml:space="preserve"> </v>
      </c>
      <c r="AG113" s="90" t="str">
        <f>IFERROR(VLOOKUP(A113,Climats!DR:EB,11,FALSE), " ")</f>
        <v xml:space="preserve"> </v>
      </c>
      <c r="AH113" s="84"/>
      <c r="AI113" s="84"/>
      <c r="AJ113" s="91">
        <v>77</v>
      </c>
      <c r="AK113" s="84"/>
    </row>
    <row r="114" spans="1:37" ht="14.25" x14ac:dyDescent="0.25">
      <c r="A114" s="92" t="s">
        <v>418</v>
      </c>
      <c r="B114" s="92" t="s">
        <v>819</v>
      </c>
      <c r="C114" s="102">
        <f t="shared" si="6"/>
        <v>48</v>
      </c>
      <c r="D114" s="103"/>
      <c r="E114" s="104">
        <v>0</v>
      </c>
      <c r="F114" s="104">
        <v>0</v>
      </c>
      <c r="G114" s="104">
        <f t="shared" si="7"/>
        <v>0</v>
      </c>
      <c r="H114" s="104">
        <v>1</v>
      </c>
      <c r="I114" s="104">
        <v>1</v>
      </c>
      <c r="J114" s="104">
        <v>2</v>
      </c>
      <c r="K114" s="104" t="s">
        <v>1063</v>
      </c>
      <c r="L114" s="104">
        <v>5</v>
      </c>
      <c r="M114" s="104">
        <v>4</v>
      </c>
      <c r="N114" s="104">
        <v>5</v>
      </c>
      <c r="O114" s="104">
        <v>5</v>
      </c>
      <c r="P114" s="104">
        <v>5</v>
      </c>
      <c r="Q114" s="104">
        <v>4</v>
      </c>
      <c r="R114" s="104">
        <v>2</v>
      </c>
      <c r="S114" s="104" t="s">
        <v>1063</v>
      </c>
      <c r="T114" s="104"/>
      <c r="U114" s="104"/>
      <c r="V114" s="90" t="str">
        <f>IFERROR(VLOOKUP(A114,Climats!A:K,11,FALSE)," ")</f>
        <v xml:space="preserve"> </v>
      </c>
      <c r="W114" s="90" t="str">
        <f>IFERROR(VLOOKUP(A115,Climats!L:V,11,FALSE)," ")</f>
        <v xml:space="preserve"> </v>
      </c>
      <c r="X114" s="90" t="str">
        <f>IFERROR(VLOOKUP(A114,Climats!W:AG,11,FALSE)," ")</f>
        <v xml:space="preserve"> </v>
      </c>
      <c r="Y114" s="90">
        <f>IFERROR(VLOOKUP(A114,Climats!AH:AR,11,FALSE)," ")</f>
        <v>5</v>
      </c>
      <c r="Z114" s="90">
        <f>IFERROR(VLOOKUP(A114,Climats!AS:BC,11,FALSE)," ")</f>
        <v>5</v>
      </c>
      <c r="AA114" s="90">
        <f>IFERROR(VLOOKUP(A114,Climats!BD:BN,11,FALSE)," ")</f>
        <v>5</v>
      </c>
      <c r="AB114" s="90">
        <f>IFERROR(VLOOKUP(A114,Climats!BO:BY,11,FALSE), " ")</f>
        <v>5</v>
      </c>
      <c r="AC114" s="90">
        <f>IFERROR(VLOOKUP(A114,Climats!BZ:CJ,11,FALSE), " ")</f>
        <v>5</v>
      </c>
      <c r="AD114" s="90">
        <f>IFERROR(VLOOKUP(A114,Climats!CK:CU,11,FALSE), " ")</f>
        <v>5</v>
      </c>
      <c r="AE114" s="90">
        <f>IFERROR(VLOOKUP(A114,Climats!CV:DF,11,FALSE), " ")</f>
        <v>5</v>
      </c>
      <c r="AF114" s="90" t="str">
        <f>IFERROR(VLOOKUP(A114,Climats!DG:DQ,11,FALSE), " ")</f>
        <v xml:space="preserve"> </v>
      </c>
      <c r="AG114" s="90" t="str">
        <f>IFERROR(VLOOKUP(A114,Climats!DR:EB,11,FALSE), " ")</f>
        <v xml:space="preserve"> </v>
      </c>
      <c r="AH114" s="91"/>
      <c r="AI114" s="91"/>
      <c r="AJ114" s="91">
        <v>48</v>
      </c>
      <c r="AK114" s="84"/>
    </row>
    <row r="115" spans="1:37" ht="14.25" x14ac:dyDescent="0.25">
      <c r="A115" s="92" t="s">
        <v>533</v>
      </c>
      <c r="B115" s="92" t="s">
        <v>819</v>
      </c>
      <c r="C115" s="102">
        <f t="shared" si="6"/>
        <v>68</v>
      </c>
      <c r="D115" s="103"/>
      <c r="E115" s="104">
        <v>0</v>
      </c>
      <c r="F115" s="104">
        <v>0</v>
      </c>
      <c r="G115" s="104">
        <f t="shared" si="7"/>
        <v>0</v>
      </c>
      <c r="H115" s="104">
        <v>1</v>
      </c>
      <c r="I115" s="104">
        <v>1</v>
      </c>
      <c r="J115" s="104">
        <v>1</v>
      </c>
      <c r="K115" s="104" t="s">
        <v>1063</v>
      </c>
      <c r="L115" s="104" t="s">
        <v>1063</v>
      </c>
      <c r="M115" s="104">
        <v>4</v>
      </c>
      <c r="N115" s="104">
        <v>4</v>
      </c>
      <c r="O115" s="104">
        <v>4</v>
      </c>
      <c r="P115" s="104" t="s">
        <v>1063</v>
      </c>
      <c r="Q115" s="104" t="s">
        <v>1063</v>
      </c>
      <c r="R115" s="104">
        <v>2</v>
      </c>
      <c r="S115" s="104">
        <v>1</v>
      </c>
      <c r="T115" s="104"/>
      <c r="U115" s="104"/>
      <c r="V115" s="90" t="str">
        <f>IFERROR(VLOOKUP(A115,Climats!A:K,11,FALSE)," ")</f>
        <v xml:space="preserve"> </v>
      </c>
      <c r="W115" s="90" t="str">
        <f>IFERROR(VLOOKUP(A116,Climats!L:V,11,FALSE)," ")</f>
        <v xml:space="preserve"> </v>
      </c>
      <c r="X115" s="90" t="str">
        <f>IFERROR(VLOOKUP(A115,Climats!W:AG,11,FALSE)," ")</f>
        <v xml:space="preserve"> </v>
      </c>
      <c r="Y115" s="90" t="str">
        <f>IFERROR(VLOOKUP(A115,Climats!AH:AR,11,FALSE)," ")</f>
        <v xml:space="preserve"> </v>
      </c>
      <c r="Z115" s="90" t="str">
        <f>IFERROR(VLOOKUP(A115,Climats!AS:BC,11,FALSE)," ")</f>
        <v xml:space="preserve"> </v>
      </c>
      <c r="AA115" s="90" t="str">
        <f>IFERROR(VLOOKUP(A115,Climats!BD:BN,11,FALSE)," ")</f>
        <v xml:space="preserve"> </v>
      </c>
      <c r="AB115" s="90" t="str">
        <f>IFERROR(VLOOKUP(A115,Climats!BO:BY,11,FALSE), " ")</f>
        <v xml:space="preserve"> </v>
      </c>
      <c r="AC115" s="90" t="str">
        <f>IFERROR(VLOOKUP(A115,Climats!BZ:CJ,11,FALSE), " ")</f>
        <v xml:space="preserve"> </v>
      </c>
      <c r="AD115" s="90" t="str">
        <f>IFERROR(VLOOKUP(A115,Climats!CK:CU,11,FALSE), " ")</f>
        <v xml:space="preserve"> </v>
      </c>
      <c r="AE115" s="90" t="str">
        <f>IFERROR(VLOOKUP(A115,Climats!CV:DF,11,FALSE), " ")</f>
        <v xml:space="preserve"> </v>
      </c>
      <c r="AF115" s="90" t="str">
        <f>IFERROR(VLOOKUP(A115,Climats!DG:DQ,11,FALSE), " ")</f>
        <v xml:space="preserve"> </v>
      </c>
      <c r="AG115" s="90" t="str">
        <f>IFERROR(VLOOKUP(A115,Climats!DR:EB,11,FALSE), " ")</f>
        <v xml:space="preserve"> </v>
      </c>
      <c r="AH115" s="91"/>
      <c r="AI115" s="84"/>
      <c r="AJ115" s="91">
        <v>68</v>
      </c>
      <c r="AK115" s="84"/>
    </row>
    <row r="116" spans="1:37" ht="14.25" x14ac:dyDescent="0.25">
      <c r="A116" s="92" t="s">
        <v>598</v>
      </c>
      <c r="B116" s="92" t="s">
        <v>819</v>
      </c>
      <c r="C116" s="102">
        <f t="shared" si="6"/>
        <v>80</v>
      </c>
      <c r="D116" s="103"/>
      <c r="E116" s="104">
        <v>0</v>
      </c>
      <c r="F116" s="104">
        <v>0</v>
      </c>
      <c r="G116" s="104">
        <f t="shared" si="7"/>
        <v>0</v>
      </c>
      <c r="H116" s="104">
        <v>1</v>
      </c>
      <c r="I116" s="104">
        <v>1</v>
      </c>
      <c r="J116" s="104">
        <v>2</v>
      </c>
      <c r="K116" s="104" t="s">
        <v>1063</v>
      </c>
      <c r="L116" s="104">
        <v>4</v>
      </c>
      <c r="M116" s="104">
        <v>4</v>
      </c>
      <c r="N116" s="104">
        <v>4</v>
      </c>
      <c r="O116" s="104">
        <v>4</v>
      </c>
      <c r="P116" s="104" t="s">
        <v>1063</v>
      </c>
      <c r="Q116" s="104" t="s">
        <v>1063</v>
      </c>
      <c r="R116" s="104" t="s">
        <v>1063</v>
      </c>
      <c r="S116" s="104">
        <v>1</v>
      </c>
      <c r="T116" s="104"/>
      <c r="U116" s="104"/>
      <c r="V116" s="90" t="str">
        <f>IFERROR(VLOOKUP(A116,Climats!A:K,11,FALSE)," ")</f>
        <v xml:space="preserve"> </v>
      </c>
      <c r="W116" s="90" t="str">
        <f>IFERROR(VLOOKUP(A117,Climats!L:V,11,FALSE)," ")</f>
        <v xml:space="preserve"> </v>
      </c>
      <c r="X116" s="90" t="str">
        <f>IFERROR(VLOOKUP(A116,Climats!W:AG,11,FALSE)," ")</f>
        <v xml:space="preserve"> </v>
      </c>
      <c r="Y116" s="90" t="str">
        <f>IFERROR(VLOOKUP(A116,Climats!AH:AR,11,FALSE)," ")</f>
        <v xml:space="preserve"> </v>
      </c>
      <c r="Z116" s="90" t="str">
        <f>IFERROR(VLOOKUP(A116,Climats!AS:BC,11,FALSE)," ")</f>
        <v xml:space="preserve"> </v>
      </c>
      <c r="AA116" s="90" t="str">
        <f>IFERROR(VLOOKUP(A116,Climats!BD:BN,11,FALSE)," ")</f>
        <v xml:space="preserve"> </v>
      </c>
      <c r="AB116" s="90" t="str">
        <f>IFERROR(VLOOKUP(A116,Climats!BO:BY,11,FALSE), " ")</f>
        <v xml:space="preserve"> </v>
      </c>
      <c r="AC116" s="90" t="str">
        <f>IFERROR(VLOOKUP(A116,Climats!BZ:CJ,11,FALSE), " ")</f>
        <v xml:space="preserve"> </v>
      </c>
      <c r="AD116" s="90" t="str">
        <f>IFERROR(VLOOKUP(A116,Climats!CK:CU,11,FALSE), " ")</f>
        <v xml:space="preserve"> </v>
      </c>
      <c r="AE116" s="90" t="str">
        <f>IFERROR(VLOOKUP(A116,Climats!CV:DF,11,FALSE), " ")</f>
        <v xml:space="preserve"> </v>
      </c>
      <c r="AF116" s="90" t="str">
        <f>IFERROR(VLOOKUP(A116,Climats!DG:DQ,11,FALSE), " ")</f>
        <v xml:space="preserve"> </v>
      </c>
      <c r="AG116" s="90" t="str">
        <f>IFERROR(VLOOKUP(A116,Climats!DR:EB,11,FALSE), " ")</f>
        <v xml:space="preserve"> </v>
      </c>
      <c r="AH116" s="91"/>
      <c r="AI116" s="91"/>
      <c r="AJ116" s="91">
        <v>80</v>
      </c>
      <c r="AK116" s="84"/>
    </row>
    <row r="117" spans="1:37" ht="14.25" x14ac:dyDescent="0.25">
      <c r="A117" s="92" t="s">
        <v>324</v>
      </c>
      <c r="B117" s="92" t="s">
        <v>819</v>
      </c>
      <c r="C117" s="102">
        <f t="shared" si="6"/>
        <v>32</v>
      </c>
      <c r="D117" s="103"/>
      <c r="E117" s="104">
        <v>0</v>
      </c>
      <c r="F117" s="104">
        <v>0</v>
      </c>
      <c r="G117" s="104">
        <f t="shared" si="7"/>
        <v>0</v>
      </c>
      <c r="H117" s="104">
        <v>1</v>
      </c>
      <c r="I117" s="104">
        <v>1</v>
      </c>
      <c r="J117" s="104">
        <v>2</v>
      </c>
      <c r="K117" s="104" t="s">
        <v>1063</v>
      </c>
      <c r="L117" s="104">
        <v>4</v>
      </c>
      <c r="M117" s="104">
        <v>4</v>
      </c>
      <c r="N117" s="104">
        <v>4</v>
      </c>
      <c r="O117" s="104">
        <v>4</v>
      </c>
      <c r="P117" s="104">
        <v>4</v>
      </c>
      <c r="Q117" s="104" t="s">
        <v>1063</v>
      </c>
      <c r="R117" s="104" t="s">
        <v>1063</v>
      </c>
      <c r="S117" s="104">
        <v>1</v>
      </c>
      <c r="T117" s="104"/>
      <c r="U117" s="104"/>
      <c r="V117" s="90" t="str">
        <f>IFERROR(VLOOKUP(A117,Climats!A:K,11,FALSE)," ")</f>
        <v xml:space="preserve"> </v>
      </c>
      <c r="W117" s="90" t="str">
        <f>IFERROR(VLOOKUP(A118,Climats!L:V,11,FALSE)," ")</f>
        <v xml:space="preserve"> </v>
      </c>
      <c r="X117" s="90" t="str">
        <f>IFERROR(VLOOKUP(A117,Climats!W:AG,11,FALSE)," ")</f>
        <v xml:space="preserve"> </v>
      </c>
      <c r="Y117" s="90" t="str">
        <f>IFERROR(VLOOKUP(A117,Climats!AH:AR,11,FALSE)," ")</f>
        <v xml:space="preserve"> </v>
      </c>
      <c r="Z117" s="90" t="str">
        <f>IFERROR(VLOOKUP(A117,Climats!AS:BC,11,FALSE)," ")</f>
        <v xml:space="preserve"> </v>
      </c>
      <c r="AA117" s="90" t="str">
        <f>IFERROR(VLOOKUP(A117,Climats!BD:BN,11,FALSE)," ")</f>
        <v xml:space="preserve"> </v>
      </c>
      <c r="AB117" s="90" t="str">
        <f>IFERROR(VLOOKUP(A117,Climats!BO:BY,11,FALSE), " ")</f>
        <v xml:space="preserve"> </v>
      </c>
      <c r="AC117" s="90" t="str">
        <f>IFERROR(VLOOKUP(A117,Climats!BZ:CJ,11,FALSE), " ")</f>
        <v xml:space="preserve"> </v>
      </c>
      <c r="AD117" s="90" t="str">
        <f>IFERROR(VLOOKUP(A117,Climats!CK:CU,11,FALSE), " ")</f>
        <v xml:space="preserve"> </v>
      </c>
      <c r="AE117" s="90" t="str">
        <f>IFERROR(VLOOKUP(A117,Climats!CV:DF,11,FALSE), " ")</f>
        <v xml:space="preserve"> </v>
      </c>
      <c r="AF117" s="90" t="str">
        <f>IFERROR(VLOOKUP(A117,Climats!DG:DQ,11,FALSE), " ")</f>
        <v xml:space="preserve"> </v>
      </c>
      <c r="AG117" s="90" t="str">
        <f>IFERROR(VLOOKUP(A117,Climats!DR:EB,11,FALSE), " ")</f>
        <v xml:space="preserve"> </v>
      </c>
      <c r="AH117" s="91"/>
      <c r="AI117" s="91"/>
      <c r="AJ117" s="91">
        <v>32</v>
      </c>
      <c r="AK117" s="84"/>
    </row>
    <row r="118" spans="1:37" ht="14.25" x14ac:dyDescent="0.25">
      <c r="A118" s="92" t="s">
        <v>450</v>
      </c>
      <c r="B118" s="92" t="s">
        <v>819</v>
      </c>
      <c r="C118" s="102">
        <f t="shared" si="6"/>
        <v>52</v>
      </c>
      <c r="D118" s="103"/>
      <c r="E118" s="104">
        <v>0</v>
      </c>
      <c r="F118" s="104">
        <v>0</v>
      </c>
      <c r="G118" s="104">
        <f t="shared" si="7"/>
        <v>0</v>
      </c>
      <c r="H118" s="104">
        <v>1</v>
      </c>
      <c r="I118" s="104">
        <v>1</v>
      </c>
      <c r="J118" s="104">
        <v>2</v>
      </c>
      <c r="K118" s="104" t="s">
        <v>1063</v>
      </c>
      <c r="L118" s="104">
        <v>4</v>
      </c>
      <c r="M118" s="104">
        <v>5</v>
      </c>
      <c r="N118" s="104">
        <v>5</v>
      </c>
      <c r="O118" s="104">
        <v>5</v>
      </c>
      <c r="P118" s="104">
        <v>5</v>
      </c>
      <c r="Q118" s="104">
        <v>4</v>
      </c>
      <c r="R118" s="104">
        <v>2</v>
      </c>
      <c r="S118" s="104">
        <v>1</v>
      </c>
      <c r="T118" s="104"/>
      <c r="U118" s="104"/>
      <c r="V118" s="90" t="str">
        <f>IFERROR(VLOOKUP(A118,Climats!A:K,11,FALSE)," ")</f>
        <v xml:space="preserve"> </v>
      </c>
      <c r="W118" s="90" t="str">
        <f>IFERROR(VLOOKUP(A119,Climats!L:V,11,FALSE)," ")</f>
        <v xml:space="preserve"> </v>
      </c>
      <c r="X118" s="90" t="str">
        <f>IFERROR(VLOOKUP(A118,Climats!W:AG,11,FALSE)," ")</f>
        <v xml:space="preserve"> </v>
      </c>
      <c r="Y118" s="90">
        <f>IFERROR(VLOOKUP(A118,Climats!AH:AR,11,FALSE)," ")</f>
        <v>5</v>
      </c>
      <c r="Z118" s="90">
        <f>IFERROR(VLOOKUP(A118,Climats!AS:BC,11,FALSE)," ")</f>
        <v>5</v>
      </c>
      <c r="AA118" s="90">
        <f>IFERROR(VLOOKUP(A118,Climats!BD:BN,11,FALSE)," ")</f>
        <v>5</v>
      </c>
      <c r="AB118" s="90">
        <f>IFERROR(VLOOKUP(A118,Climats!BO:BY,11,FALSE), " ")</f>
        <v>5</v>
      </c>
      <c r="AC118" s="90">
        <f>IFERROR(VLOOKUP(A118,Climats!BZ:CJ,11,FALSE), " ")</f>
        <v>5</v>
      </c>
      <c r="AD118" s="90">
        <f>IFERROR(VLOOKUP(A118,Climats!CK:CU,11,FALSE), " ")</f>
        <v>5</v>
      </c>
      <c r="AE118" s="90">
        <f>IFERROR(VLOOKUP(A118,Climats!CV:DF,11,FALSE), " ")</f>
        <v>5</v>
      </c>
      <c r="AF118" s="90">
        <f>IFERROR(VLOOKUP(A118,Climats!DG:DQ,11,FALSE), " ")</f>
        <v>5</v>
      </c>
      <c r="AG118" s="90" t="str">
        <f>IFERROR(VLOOKUP(A118,Climats!DR:EB,11,FALSE), " ")</f>
        <v xml:space="preserve"> </v>
      </c>
      <c r="AH118" s="91"/>
      <c r="AI118" s="91"/>
      <c r="AJ118" s="91">
        <v>52</v>
      </c>
      <c r="AK118" s="84"/>
    </row>
    <row r="119" spans="1:37" ht="28.5" x14ac:dyDescent="0.25">
      <c r="A119" s="92" t="s">
        <v>546</v>
      </c>
      <c r="B119" s="92" t="s">
        <v>819</v>
      </c>
      <c r="C119" s="102">
        <f t="shared" si="6"/>
        <v>69</v>
      </c>
      <c r="D119" s="103"/>
      <c r="E119" s="104">
        <v>0</v>
      </c>
      <c r="F119" s="104">
        <v>0</v>
      </c>
      <c r="G119" s="104">
        <f t="shared" si="7"/>
        <v>0</v>
      </c>
      <c r="H119" s="104">
        <v>1</v>
      </c>
      <c r="I119" s="104">
        <v>1</v>
      </c>
      <c r="J119" s="104">
        <v>2</v>
      </c>
      <c r="K119" s="104" t="s">
        <v>1063</v>
      </c>
      <c r="L119" s="104">
        <v>4</v>
      </c>
      <c r="M119" s="104">
        <v>4</v>
      </c>
      <c r="N119" s="104">
        <v>4</v>
      </c>
      <c r="O119" s="104">
        <v>4</v>
      </c>
      <c r="P119" s="104">
        <v>4</v>
      </c>
      <c r="Q119" s="104" t="s">
        <v>1063</v>
      </c>
      <c r="R119" s="104" t="s">
        <v>1063</v>
      </c>
      <c r="S119" s="104">
        <v>1</v>
      </c>
      <c r="T119" s="104"/>
      <c r="U119" s="104"/>
      <c r="V119" s="90" t="str">
        <f>IFERROR(VLOOKUP(A119,Climats!A:K,11,FALSE)," ")</f>
        <v xml:space="preserve"> </v>
      </c>
      <c r="W119" s="90" t="str">
        <f>IFERROR(VLOOKUP(#REF!,Climats!L:V,11,FALSE)," ")</f>
        <v xml:space="preserve"> </v>
      </c>
      <c r="X119" s="90" t="str">
        <f>IFERROR(VLOOKUP(A119,Climats!W:AG,11,FALSE)," ")</f>
        <v xml:space="preserve"> </v>
      </c>
      <c r="Y119" s="90" t="str">
        <f>IFERROR(VLOOKUP(A119,Climats!AH:AR,11,FALSE)," ")</f>
        <v xml:space="preserve"> </v>
      </c>
      <c r="Z119" s="90" t="str">
        <f>IFERROR(VLOOKUP(A119,Climats!AS:BC,11,FALSE)," ")</f>
        <v xml:space="preserve"> </v>
      </c>
      <c r="AA119" s="90" t="str">
        <f>IFERROR(VLOOKUP(A119,Climats!BD:BN,11,FALSE)," ")</f>
        <v xml:space="preserve"> </v>
      </c>
      <c r="AB119" s="90" t="str">
        <f>IFERROR(VLOOKUP(A119,Climats!BO:BY,11,FALSE), " ")</f>
        <v xml:space="preserve"> </v>
      </c>
      <c r="AC119" s="90" t="str">
        <f>IFERROR(VLOOKUP(A119,Climats!BZ:CJ,11,FALSE), " ")</f>
        <v xml:space="preserve"> </v>
      </c>
      <c r="AD119" s="90" t="str">
        <f>IFERROR(VLOOKUP(A119,Climats!CK:CU,11,FALSE), " ")</f>
        <v xml:space="preserve"> </v>
      </c>
      <c r="AE119" s="90" t="str">
        <f>IFERROR(VLOOKUP(A119,Climats!CV:DF,11,FALSE), " ")</f>
        <v xml:space="preserve"> </v>
      </c>
      <c r="AF119" s="90" t="str">
        <f>IFERROR(VLOOKUP(A119,Climats!DG:DQ,11,FALSE), " ")</f>
        <v xml:space="preserve"> </v>
      </c>
      <c r="AG119" s="90" t="str">
        <f>IFERROR(VLOOKUP(A119,Climats!DR:EB,11,FALSE), " ")</f>
        <v xml:space="preserve"> </v>
      </c>
      <c r="AH119" s="91"/>
      <c r="AI119" s="91"/>
      <c r="AJ119" s="91">
        <v>69</v>
      </c>
      <c r="AK119" s="84"/>
    </row>
    <row r="120" spans="1:37" ht="14.25" x14ac:dyDescent="0.25">
      <c r="A120" s="92" t="s">
        <v>395</v>
      </c>
      <c r="B120" s="92" t="s">
        <v>819</v>
      </c>
      <c r="C120" s="102">
        <f t="shared" si="6"/>
        <v>45</v>
      </c>
      <c r="D120" s="103"/>
      <c r="E120" s="104">
        <v>0</v>
      </c>
      <c r="F120" s="104">
        <v>0</v>
      </c>
      <c r="G120" s="104">
        <f t="shared" si="7"/>
        <v>0</v>
      </c>
      <c r="H120" s="104">
        <v>1</v>
      </c>
      <c r="I120" s="104">
        <v>1</v>
      </c>
      <c r="J120" s="104">
        <v>2</v>
      </c>
      <c r="K120" s="104" t="s">
        <v>1063</v>
      </c>
      <c r="L120" s="104">
        <v>4</v>
      </c>
      <c r="M120" s="104">
        <v>5</v>
      </c>
      <c r="N120" s="104">
        <v>5</v>
      </c>
      <c r="O120" s="104">
        <v>5</v>
      </c>
      <c r="P120" s="104">
        <v>5</v>
      </c>
      <c r="Q120" s="104" t="s">
        <v>1063</v>
      </c>
      <c r="R120" s="104">
        <v>2</v>
      </c>
      <c r="S120" s="104">
        <v>1</v>
      </c>
      <c r="T120" s="104"/>
      <c r="U120" s="104"/>
      <c r="V120" s="90" t="str">
        <f>IFERROR(VLOOKUP(A120,Climats!A:K,11,FALSE)," ")</f>
        <v xml:space="preserve"> </v>
      </c>
      <c r="W120" s="90" t="str">
        <f>IFERROR(VLOOKUP(A121,Climats!L:V,11,FALSE)," ")</f>
        <v xml:space="preserve"> </v>
      </c>
      <c r="X120" s="90" t="str">
        <f>IFERROR(VLOOKUP(A120,Climats!W:AG,11,FALSE)," ")</f>
        <v xml:space="preserve"> </v>
      </c>
      <c r="Y120" s="90" t="str">
        <f>IFERROR(VLOOKUP(A120,Climats!AH:AR,11,FALSE)," ")</f>
        <v xml:space="preserve"> </v>
      </c>
      <c r="Z120" s="90" t="str">
        <f>IFERROR(VLOOKUP(A120,Climats!AS:BC,11,FALSE)," ")</f>
        <v xml:space="preserve"> </v>
      </c>
      <c r="AA120" s="90" t="str">
        <f>IFERROR(VLOOKUP(A120,Climats!BD:BN,11,FALSE)," ")</f>
        <v xml:space="preserve"> </v>
      </c>
      <c r="AB120" s="90">
        <f>IFERROR(VLOOKUP(A120,Climats!BO:BY,11,FALSE), " ")</f>
        <v>5</v>
      </c>
      <c r="AC120" s="90">
        <f>IFERROR(VLOOKUP(A120,Climats!BZ:CJ,11,FALSE), " ")</f>
        <v>5</v>
      </c>
      <c r="AD120" s="90" t="str">
        <f>IFERROR(VLOOKUP(A120,Climats!CK:CU,11,FALSE), " ")</f>
        <v xml:space="preserve"> </v>
      </c>
      <c r="AE120" s="90" t="str">
        <f>IFERROR(VLOOKUP(A120,Climats!CV:DF,11,FALSE), " ")</f>
        <v xml:space="preserve"> </v>
      </c>
      <c r="AF120" s="90" t="str">
        <f>IFERROR(VLOOKUP(A120,Climats!DG:DQ,11,FALSE), " ")</f>
        <v xml:space="preserve"> </v>
      </c>
      <c r="AG120" s="90" t="str">
        <f>IFERROR(VLOOKUP(A120,Climats!DR:EB,11,FALSE), " ")</f>
        <v xml:space="preserve"> </v>
      </c>
      <c r="AH120" s="84"/>
      <c r="AI120" s="84"/>
      <c r="AJ120" s="91">
        <v>45</v>
      </c>
      <c r="AK120" s="84"/>
    </row>
    <row r="121" spans="1:37" ht="14.25" x14ac:dyDescent="0.25">
      <c r="A121" s="92" t="s">
        <v>478</v>
      </c>
      <c r="B121" s="92" t="s">
        <v>819</v>
      </c>
      <c r="C121" s="102">
        <f t="shared" si="6"/>
        <v>55</v>
      </c>
      <c r="D121" s="103"/>
      <c r="E121" s="104">
        <v>0</v>
      </c>
      <c r="F121" s="104">
        <v>0</v>
      </c>
      <c r="G121" s="104">
        <f t="shared" si="7"/>
        <v>0</v>
      </c>
      <c r="H121" s="104">
        <v>1</v>
      </c>
      <c r="I121" s="104">
        <v>1</v>
      </c>
      <c r="J121" s="104">
        <v>2</v>
      </c>
      <c r="K121" s="104" t="s">
        <v>1063</v>
      </c>
      <c r="L121" s="104">
        <v>4</v>
      </c>
      <c r="M121" s="104">
        <v>4</v>
      </c>
      <c r="N121" s="104">
        <v>4</v>
      </c>
      <c r="O121" s="104">
        <v>4</v>
      </c>
      <c r="P121" s="104">
        <v>4</v>
      </c>
      <c r="Q121" s="104" t="s">
        <v>1063</v>
      </c>
      <c r="R121" s="104" t="s">
        <v>1063</v>
      </c>
      <c r="S121" s="104">
        <v>1</v>
      </c>
      <c r="T121" s="104"/>
      <c r="U121" s="104"/>
      <c r="V121" s="90" t="str">
        <f>IFERROR(VLOOKUP(A121,Climats!A:K,11,FALSE)," ")</f>
        <v xml:space="preserve"> </v>
      </c>
      <c r="W121" s="90" t="str">
        <f>IFERROR(VLOOKUP(A122,Climats!L:V,11,FALSE)," ")</f>
        <v xml:space="preserve"> </v>
      </c>
      <c r="X121" s="90" t="str">
        <f>IFERROR(VLOOKUP(A121,Climats!W:AG,11,FALSE)," ")</f>
        <v xml:space="preserve"> </v>
      </c>
      <c r="Y121" s="90" t="str">
        <f>IFERROR(VLOOKUP(A121,Climats!AH:AR,11,FALSE)," ")</f>
        <v xml:space="preserve"> </v>
      </c>
      <c r="Z121" s="90" t="str">
        <f>IFERROR(VLOOKUP(A121,Climats!AS:BC,11,FALSE)," ")</f>
        <v xml:space="preserve"> </v>
      </c>
      <c r="AA121" s="90" t="str">
        <f>IFERROR(VLOOKUP(A121,Climats!BD:BN,11,FALSE)," ")</f>
        <v xml:space="preserve"> </v>
      </c>
      <c r="AB121" s="90" t="str">
        <f>IFERROR(VLOOKUP(A121,Climats!BO:BY,11,FALSE), " ")</f>
        <v xml:space="preserve"> </v>
      </c>
      <c r="AC121" s="90" t="str">
        <f>IFERROR(VLOOKUP(A121,Climats!BZ:CJ,11,FALSE), " ")</f>
        <v xml:space="preserve"> </v>
      </c>
      <c r="AD121" s="90" t="str">
        <f>IFERROR(VLOOKUP(A121,Climats!CK:CU,11,FALSE), " ")</f>
        <v xml:space="preserve"> </v>
      </c>
      <c r="AE121" s="90" t="str">
        <f>IFERROR(VLOOKUP(A121,Climats!CV:DF,11,FALSE), " ")</f>
        <v xml:space="preserve"> </v>
      </c>
      <c r="AF121" s="90" t="str">
        <f>IFERROR(VLOOKUP(A121,Climats!DG:DQ,11,FALSE), " ")</f>
        <v xml:space="preserve"> </v>
      </c>
      <c r="AG121" s="90" t="str">
        <f>IFERROR(VLOOKUP(A121,Climats!DR:EB,11,FALSE), " ")</f>
        <v xml:space="preserve"> </v>
      </c>
      <c r="AH121" s="84"/>
      <c r="AI121" s="84"/>
      <c r="AJ121" s="91">
        <v>55</v>
      </c>
      <c r="AK121" s="84"/>
    </row>
    <row r="122" spans="1:37" ht="14.25" x14ac:dyDescent="0.25">
      <c r="A122" s="92" t="s">
        <v>67</v>
      </c>
      <c r="B122" s="92" t="s">
        <v>819</v>
      </c>
      <c r="C122" s="102">
        <f t="shared" ref="C122:C140" si="8">AVERAGE(AH122:AK122)</f>
        <v>40.666666666666664</v>
      </c>
      <c r="D122" s="103"/>
      <c r="E122" s="104">
        <v>0</v>
      </c>
      <c r="F122" s="104">
        <v>0</v>
      </c>
      <c r="G122" s="104">
        <f t="shared" ref="G122:G140" si="9">AVERAGE(E122:F122)</f>
        <v>0</v>
      </c>
      <c r="H122" s="104">
        <v>1</v>
      </c>
      <c r="I122" s="104">
        <v>1</v>
      </c>
      <c r="J122" s="104">
        <v>1</v>
      </c>
      <c r="K122" s="104">
        <v>4</v>
      </c>
      <c r="L122" s="104">
        <v>4</v>
      </c>
      <c r="M122" s="104">
        <v>5</v>
      </c>
      <c r="N122" s="104">
        <v>5</v>
      </c>
      <c r="O122" s="104">
        <v>5</v>
      </c>
      <c r="P122" s="104">
        <v>4</v>
      </c>
      <c r="Q122" s="104" t="s">
        <v>1063</v>
      </c>
      <c r="R122" s="104">
        <v>2</v>
      </c>
      <c r="S122" s="104">
        <v>1</v>
      </c>
      <c r="T122" s="104"/>
      <c r="U122" s="104"/>
      <c r="V122" s="90" t="str">
        <f>IFERROR(VLOOKUP(A122,Climats!A:K,11,FALSE)," ")</f>
        <v xml:space="preserve"> </v>
      </c>
      <c r="W122" s="90" t="str">
        <f>IFERROR(VLOOKUP(A123,Climats!L:V,11,FALSE)," ")</f>
        <v xml:space="preserve"> </v>
      </c>
      <c r="X122" s="90" t="str">
        <f>IFERROR(VLOOKUP(A122,Climats!W:AG,11,FALSE)," ")</f>
        <v xml:space="preserve"> </v>
      </c>
      <c r="Y122" s="90" t="str">
        <f>IFERROR(VLOOKUP(A122,Climats!AH:AR,11,FALSE)," ")</f>
        <v xml:space="preserve"> </v>
      </c>
      <c r="Z122" s="90">
        <f>IFERROR(VLOOKUP(A122,Climats!AS:BC,11,FALSE)," ")</f>
        <v>5</v>
      </c>
      <c r="AA122" s="90">
        <f>IFERROR(VLOOKUP(A122,Climats!BD:BN,11,FALSE)," ")</f>
        <v>5</v>
      </c>
      <c r="AB122" s="90">
        <f>IFERROR(VLOOKUP(A122,Climats!BO:BY,11,FALSE), " ")</f>
        <v>5</v>
      </c>
      <c r="AC122" s="90" t="str">
        <f>IFERROR(VLOOKUP(A122,Climats!BZ:CJ,11,FALSE), " ")</f>
        <v xml:space="preserve"> </v>
      </c>
      <c r="AD122" s="90" t="str">
        <f>IFERROR(VLOOKUP(A122,Climats!CK:CU,11,FALSE), " ")</f>
        <v xml:space="preserve"> </v>
      </c>
      <c r="AE122" s="90" t="str">
        <f>IFERROR(VLOOKUP(A122,Climats!CV:DF,11,FALSE), " ")</f>
        <v xml:space="preserve"> </v>
      </c>
      <c r="AF122" s="90" t="str">
        <f>IFERROR(VLOOKUP(A122,Climats!DG:DQ,11,FALSE), " ")</f>
        <v xml:space="preserve"> </v>
      </c>
      <c r="AG122" s="90" t="str">
        <f>IFERROR(VLOOKUP(A122,Climats!DR:EB,11,FALSE), " ")</f>
        <v xml:space="preserve"> </v>
      </c>
      <c r="AH122" s="91">
        <v>31</v>
      </c>
      <c r="AI122" s="84"/>
      <c r="AJ122" s="91">
        <v>52</v>
      </c>
      <c r="AK122" s="84">
        <v>39</v>
      </c>
    </row>
    <row r="123" spans="1:37" ht="14.25" x14ac:dyDescent="0.25">
      <c r="A123" s="92" t="s">
        <v>455</v>
      </c>
      <c r="B123" s="92" t="s">
        <v>819</v>
      </c>
      <c r="C123" s="102">
        <f t="shared" si="8"/>
        <v>52</v>
      </c>
      <c r="D123" s="103"/>
      <c r="E123" s="104">
        <v>0</v>
      </c>
      <c r="F123" s="104">
        <v>0</v>
      </c>
      <c r="G123" s="104">
        <f t="shared" si="9"/>
        <v>0</v>
      </c>
      <c r="H123" s="104">
        <v>1</v>
      </c>
      <c r="I123" s="104">
        <v>1</v>
      </c>
      <c r="J123" s="104">
        <v>2</v>
      </c>
      <c r="K123" s="104" t="s">
        <v>1063</v>
      </c>
      <c r="L123" s="104">
        <v>4</v>
      </c>
      <c r="M123" s="104">
        <v>4</v>
      </c>
      <c r="N123" s="104">
        <v>4</v>
      </c>
      <c r="O123" s="104">
        <v>4</v>
      </c>
      <c r="P123" s="104">
        <v>4</v>
      </c>
      <c r="Q123" s="104" t="s">
        <v>1063</v>
      </c>
      <c r="R123" s="104" t="s">
        <v>1063</v>
      </c>
      <c r="S123" s="104">
        <v>1</v>
      </c>
      <c r="T123" s="104"/>
      <c r="U123" s="104"/>
      <c r="V123" s="90" t="str">
        <f>IFERROR(VLOOKUP(A123,Climats!A:K,11,FALSE)," ")</f>
        <v xml:space="preserve"> </v>
      </c>
      <c r="W123" s="90" t="str">
        <f>IFERROR(VLOOKUP(A124,Climats!L:V,11,FALSE)," ")</f>
        <v xml:space="preserve"> </v>
      </c>
      <c r="X123" s="90" t="str">
        <f>IFERROR(VLOOKUP(A123,Climats!W:AG,11,FALSE)," ")</f>
        <v xml:space="preserve"> </v>
      </c>
      <c r="Y123" s="90" t="str">
        <f>IFERROR(VLOOKUP(A123,Climats!AH:AR,11,FALSE)," ")</f>
        <v xml:space="preserve"> </v>
      </c>
      <c r="Z123" s="90" t="str">
        <f>IFERROR(VLOOKUP(A123,Climats!AS:BC,11,FALSE)," ")</f>
        <v xml:space="preserve"> </v>
      </c>
      <c r="AA123" s="90">
        <f>IFERROR(VLOOKUP(A123,Climats!BD:BN,11,FALSE)," ")</f>
        <v>5</v>
      </c>
      <c r="AB123" s="90" t="str">
        <f>IFERROR(VLOOKUP(A123,Climats!BO:BY,11,FALSE), " ")</f>
        <v xml:space="preserve"> </v>
      </c>
      <c r="AC123" s="90">
        <f>IFERROR(VLOOKUP(A123,Climats!BZ:CJ,11,FALSE), " ")</f>
        <v>5</v>
      </c>
      <c r="AD123" s="90" t="str">
        <f>IFERROR(VLOOKUP(A123,Climats!CK:CU,11,FALSE), " ")</f>
        <v xml:space="preserve"> </v>
      </c>
      <c r="AE123" s="90" t="str">
        <f>IFERROR(VLOOKUP(A123,Climats!CV:DF,11,FALSE), " ")</f>
        <v xml:space="preserve"> </v>
      </c>
      <c r="AF123" s="90" t="str">
        <f>IFERROR(VLOOKUP(A123,Climats!DG:DQ,11,FALSE), " ")</f>
        <v xml:space="preserve"> </v>
      </c>
      <c r="AG123" s="90" t="str">
        <f>IFERROR(VLOOKUP(A123,Climats!DR:EB,11,FALSE), " ")</f>
        <v xml:space="preserve"> </v>
      </c>
      <c r="AH123" s="84"/>
      <c r="AI123" s="84"/>
      <c r="AJ123" s="91">
        <v>52</v>
      </c>
      <c r="AK123" s="84"/>
    </row>
    <row r="124" spans="1:37" ht="14.25" x14ac:dyDescent="0.25">
      <c r="A124" s="92" t="s">
        <v>408</v>
      </c>
      <c r="B124" s="92" t="s">
        <v>819</v>
      </c>
      <c r="C124" s="102">
        <f t="shared" si="8"/>
        <v>47</v>
      </c>
      <c r="D124" s="103"/>
      <c r="E124" s="104">
        <v>0</v>
      </c>
      <c r="F124" s="104">
        <v>0</v>
      </c>
      <c r="G124" s="104">
        <f t="shared" si="9"/>
        <v>0</v>
      </c>
      <c r="H124" s="104">
        <v>1</v>
      </c>
      <c r="I124" s="104">
        <v>1</v>
      </c>
      <c r="J124" s="104">
        <v>2</v>
      </c>
      <c r="K124" s="104" t="s">
        <v>1063</v>
      </c>
      <c r="L124" s="104">
        <v>4</v>
      </c>
      <c r="M124" s="104">
        <v>4</v>
      </c>
      <c r="N124" s="104">
        <v>4</v>
      </c>
      <c r="O124" s="104">
        <v>4</v>
      </c>
      <c r="P124" s="104">
        <v>4</v>
      </c>
      <c r="Q124" s="104" t="s">
        <v>1063</v>
      </c>
      <c r="R124" s="104" t="s">
        <v>1063</v>
      </c>
      <c r="S124" s="104">
        <v>1</v>
      </c>
      <c r="T124" s="104"/>
      <c r="U124" s="104"/>
      <c r="V124" s="90" t="str">
        <f>IFERROR(VLOOKUP(A124,Climats!A:K,11,FALSE)," ")</f>
        <v xml:space="preserve"> </v>
      </c>
      <c r="W124" s="90" t="str">
        <f>IFERROR(VLOOKUP(A125,Climats!L:V,11,FALSE)," ")</f>
        <v xml:space="preserve"> </v>
      </c>
      <c r="X124" s="90" t="str">
        <f>IFERROR(VLOOKUP(A124,Climats!W:AG,11,FALSE)," ")</f>
        <v xml:space="preserve"> </v>
      </c>
      <c r="Y124" s="90" t="str">
        <f>IFERROR(VLOOKUP(A124,Climats!AH:AR,11,FALSE)," ")</f>
        <v xml:space="preserve"> </v>
      </c>
      <c r="Z124" s="90" t="str">
        <f>IFERROR(VLOOKUP(A124,Climats!AS:BC,11,FALSE)," ")</f>
        <v xml:space="preserve"> </v>
      </c>
      <c r="AA124" s="90" t="str">
        <f>IFERROR(VLOOKUP(A124,Climats!BD:BN,11,FALSE)," ")</f>
        <v xml:space="preserve"> </v>
      </c>
      <c r="AB124" s="90" t="str">
        <f>IFERROR(VLOOKUP(A124,Climats!BO:BY,11,FALSE), " ")</f>
        <v xml:space="preserve"> </v>
      </c>
      <c r="AC124" s="90" t="str">
        <f>IFERROR(VLOOKUP(A124,Climats!BZ:CJ,11,FALSE), " ")</f>
        <v xml:space="preserve"> </v>
      </c>
      <c r="AD124" s="90" t="str">
        <f>IFERROR(VLOOKUP(A124,Climats!CK:CU,11,FALSE), " ")</f>
        <v xml:space="preserve"> </v>
      </c>
      <c r="AE124" s="90" t="str">
        <f>IFERROR(VLOOKUP(A124,Climats!CV:DF,11,FALSE), " ")</f>
        <v xml:space="preserve"> </v>
      </c>
      <c r="AF124" s="90" t="str">
        <f>IFERROR(VLOOKUP(A124,Climats!DG:DQ,11,FALSE), " ")</f>
        <v xml:space="preserve"> </v>
      </c>
      <c r="AG124" s="90" t="str">
        <f>IFERROR(VLOOKUP(A124,Climats!DR:EB,11,FALSE), " ")</f>
        <v xml:space="preserve"> </v>
      </c>
      <c r="AH124" s="84"/>
      <c r="AI124" s="84"/>
      <c r="AJ124" s="91">
        <v>47</v>
      </c>
      <c r="AK124" s="84"/>
    </row>
    <row r="125" spans="1:37" ht="14.25" x14ac:dyDescent="0.25">
      <c r="A125" s="92" t="s">
        <v>518</v>
      </c>
      <c r="B125" s="92" t="s">
        <v>819</v>
      </c>
      <c r="C125" s="102">
        <f t="shared" si="8"/>
        <v>64</v>
      </c>
      <c r="D125" s="103"/>
      <c r="E125" s="104">
        <v>0</v>
      </c>
      <c r="F125" s="104">
        <v>0</v>
      </c>
      <c r="G125" s="104">
        <f t="shared" si="9"/>
        <v>0</v>
      </c>
      <c r="H125" s="104">
        <v>1</v>
      </c>
      <c r="I125" s="104">
        <v>1</v>
      </c>
      <c r="J125" s="104">
        <v>1</v>
      </c>
      <c r="K125" s="104" t="s">
        <v>1063</v>
      </c>
      <c r="L125" s="104" t="s">
        <v>1063</v>
      </c>
      <c r="M125" s="104" t="s">
        <v>1063</v>
      </c>
      <c r="N125" s="104">
        <v>4</v>
      </c>
      <c r="O125" s="104">
        <v>4</v>
      </c>
      <c r="P125" s="104">
        <v>4</v>
      </c>
      <c r="Q125" s="104" t="s">
        <v>1063</v>
      </c>
      <c r="R125" s="104" t="s">
        <v>1063</v>
      </c>
      <c r="S125" s="104">
        <v>1</v>
      </c>
      <c r="T125" s="104"/>
      <c r="U125" s="104"/>
      <c r="V125" s="90" t="str">
        <f>IFERROR(VLOOKUP(A125,Climats!A:K,11,FALSE)," ")</f>
        <v xml:space="preserve"> </v>
      </c>
      <c r="W125" s="90" t="str">
        <f>IFERROR(VLOOKUP(A126,Climats!L:V,11,FALSE)," ")</f>
        <v xml:space="preserve"> </v>
      </c>
      <c r="X125" s="90" t="str">
        <f>IFERROR(VLOOKUP(A125,Climats!W:AG,11,FALSE)," ")</f>
        <v xml:space="preserve"> </v>
      </c>
      <c r="Y125" s="90" t="str">
        <f>IFERROR(VLOOKUP(A125,Climats!AH:AR,11,FALSE)," ")</f>
        <v xml:space="preserve"> </v>
      </c>
      <c r="Z125" s="90" t="str">
        <f>IFERROR(VLOOKUP(A125,Climats!AS:BC,11,FALSE)," ")</f>
        <v xml:space="preserve"> </v>
      </c>
      <c r="AA125" s="90" t="str">
        <f>IFERROR(VLOOKUP(A125,Climats!BD:BN,11,FALSE)," ")</f>
        <v xml:space="preserve"> </v>
      </c>
      <c r="AB125" s="90">
        <f>IFERROR(VLOOKUP(A125,Climats!BO:BY,11,FALSE), " ")</f>
        <v>5</v>
      </c>
      <c r="AC125" s="90" t="str">
        <f>IFERROR(VLOOKUP(A125,Climats!BZ:CJ,11,FALSE), " ")</f>
        <v xml:space="preserve"> </v>
      </c>
      <c r="AD125" s="90" t="str">
        <f>IFERROR(VLOOKUP(A125,Climats!CK:CU,11,FALSE), " ")</f>
        <v xml:space="preserve"> </v>
      </c>
      <c r="AE125" s="90" t="str">
        <f>IFERROR(VLOOKUP(A125,Climats!CV:DF,11,FALSE), " ")</f>
        <v xml:space="preserve"> </v>
      </c>
      <c r="AF125" s="90" t="str">
        <f>IFERROR(VLOOKUP(A125,Climats!DG:DQ,11,FALSE), " ")</f>
        <v xml:space="preserve"> </v>
      </c>
      <c r="AG125" s="90" t="str">
        <f>IFERROR(VLOOKUP(A125,Climats!DR:EB,11,FALSE), " ")</f>
        <v xml:space="preserve"> </v>
      </c>
      <c r="AH125" s="84"/>
      <c r="AI125" s="84"/>
      <c r="AJ125" s="91">
        <v>64</v>
      </c>
      <c r="AK125" s="84"/>
    </row>
    <row r="126" spans="1:37" ht="14.25" x14ac:dyDescent="0.25">
      <c r="A126" s="92" t="s">
        <v>578</v>
      </c>
      <c r="B126" s="92" t="s">
        <v>819</v>
      </c>
      <c r="C126" s="102">
        <f t="shared" si="8"/>
        <v>77</v>
      </c>
      <c r="D126" s="103"/>
      <c r="E126" s="104">
        <v>0</v>
      </c>
      <c r="F126" s="104">
        <v>0</v>
      </c>
      <c r="G126" s="104">
        <f t="shared" si="9"/>
        <v>0</v>
      </c>
      <c r="H126" s="104">
        <v>1</v>
      </c>
      <c r="I126" s="104">
        <v>1</v>
      </c>
      <c r="J126" s="104">
        <v>2</v>
      </c>
      <c r="K126" s="104" t="s">
        <v>1063</v>
      </c>
      <c r="L126" s="104">
        <v>4</v>
      </c>
      <c r="M126" s="104">
        <v>4</v>
      </c>
      <c r="N126" s="104">
        <v>4</v>
      </c>
      <c r="O126" s="104">
        <v>4</v>
      </c>
      <c r="P126" s="104" t="s">
        <v>1063</v>
      </c>
      <c r="Q126" s="104">
        <v>4</v>
      </c>
      <c r="R126" s="104" t="s">
        <v>1063</v>
      </c>
      <c r="S126" s="104">
        <v>1</v>
      </c>
      <c r="T126" s="104"/>
      <c r="U126" s="104"/>
      <c r="V126" s="90" t="str">
        <f>IFERROR(VLOOKUP(A126,Climats!A:K,11,FALSE)," ")</f>
        <v xml:space="preserve"> </v>
      </c>
      <c r="W126" s="90" t="str">
        <f>IFERROR(VLOOKUP(A127,Climats!L:V,11,FALSE)," ")</f>
        <v xml:space="preserve"> </v>
      </c>
      <c r="X126" s="90" t="str">
        <f>IFERROR(VLOOKUP(A126,Climats!W:AG,11,FALSE)," ")</f>
        <v xml:space="preserve"> </v>
      </c>
      <c r="Y126" s="90" t="str">
        <f>IFERROR(VLOOKUP(A126,Climats!AH:AR,11,FALSE)," ")</f>
        <v xml:space="preserve"> </v>
      </c>
      <c r="Z126" s="90" t="str">
        <f>IFERROR(VLOOKUP(A126,Climats!AS:BC,11,FALSE)," ")</f>
        <v xml:space="preserve"> </v>
      </c>
      <c r="AA126" s="90" t="str">
        <f>IFERROR(VLOOKUP(A126,Climats!BD:BN,11,FALSE)," ")</f>
        <v xml:space="preserve"> </v>
      </c>
      <c r="AB126" s="90">
        <f>IFERROR(VLOOKUP(A126,Climats!BO:BY,11,FALSE), " ")</f>
        <v>5</v>
      </c>
      <c r="AC126" s="90" t="str">
        <f>IFERROR(VLOOKUP(A126,Climats!BZ:CJ,11,FALSE), " ")</f>
        <v xml:space="preserve"> </v>
      </c>
      <c r="AD126" s="90" t="str">
        <f>IFERROR(VLOOKUP(A126,Climats!CK:CU,11,FALSE), " ")</f>
        <v xml:space="preserve"> </v>
      </c>
      <c r="AE126" s="90" t="str">
        <f>IFERROR(VLOOKUP(A126,Climats!CV:DF,11,FALSE), " ")</f>
        <v xml:space="preserve"> </v>
      </c>
      <c r="AF126" s="90" t="str">
        <f>IFERROR(VLOOKUP(A126,Climats!DG:DQ,11,FALSE), " ")</f>
        <v xml:space="preserve"> </v>
      </c>
      <c r="AG126" s="90" t="str">
        <f>IFERROR(VLOOKUP(A126,Climats!DR:EB,11,FALSE), " ")</f>
        <v xml:space="preserve"> </v>
      </c>
      <c r="AH126" s="84"/>
      <c r="AI126" s="84"/>
      <c r="AJ126" s="91">
        <v>77</v>
      </c>
      <c r="AK126" s="84"/>
    </row>
    <row r="127" spans="1:37" ht="14.25" x14ac:dyDescent="0.25">
      <c r="A127" s="92" t="s">
        <v>22</v>
      </c>
      <c r="B127" s="92" t="s">
        <v>825</v>
      </c>
      <c r="C127" s="102">
        <f t="shared" si="8"/>
        <v>24.5</v>
      </c>
      <c r="D127" s="103"/>
      <c r="E127" s="104">
        <v>0</v>
      </c>
      <c r="F127" s="104">
        <v>0</v>
      </c>
      <c r="G127" s="104">
        <f t="shared" si="9"/>
        <v>0</v>
      </c>
      <c r="H127" s="104">
        <v>4</v>
      </c>
      <c r="I127" s="104">
        <v>4</v>
      </c>
      <c r="J127" s="104" t="s">
        <v>1063</v>
      </c>
      <c r="K127" s="104" t="s">
        <v>1063</v>
      </c>
      <c r="L127" s="104">
        <v>4</v>
      </c>
      <c r="M127" s="104">
        <v>4</v>
      </c>
      <c r="N127" s="104" t="s">
        <v>1063</v>
      </c>
      <c r="O127" s="104">
        <v>3</v>
      </c>
      <c r="P127" s="104">
        <v>4</v>
      </c>
      <c r="Q127" s="104" t="s">
        <v>1063</v>
      </c>
      <c r="R127" s="104">
        <v>4</v>
      </c>
      <c r="S127" s="104">
        <v>3</v>
      </c>
      <c r="T127" s="104"/>
      <c r="U127" s="104"/>
      <c r="V127" s="90" t="str">
        <f>IFERROR(VLOOKUP(A127,Climats!A:K,11,FALSE)," ")</f>
        <v xml:space="preserve"> </v>
      </c>
      <c r="W127" s="90" t="str">
        <f>IFERROR(VLOOKUP(A128,Climats!L:V,11,FALSE)," ")</f>
        <v xml:space="preserve"> </v>
      </c>
      <c r="X127" s="90">
        <f>IFERROR(VLOOKUP(A127,Climats!W:AG,11,FALSE)," ")</f>
        <v>4</v>
      </c>
      <c r="Y127" s="90">
        <f>IFERROR(VLOOKUP(A127,Climats!AH:AR,11,FALSE)," ")</f>
        <v>5</v>
      </c>
      <c r="Z127" s="90">
        <f>IFERROR(VLOOKUP(A127,Climats!AS:BC,11,FALSE)," ")</f>
        <v>5</v>
      </c>
      <c r="AA127" s="90" t="str">
        <f>IFERROR(VLOOKUP(A127,Climats!BD:BN,11,FALSE)," ")</f>
        <v xml:space="preserve"> </v>
      </c>
      <c r="AB127" s="90" t="str">
        <f>IFERROR(VLOOKUP(A127,Climats!BO:BY,11,FALSE), " ")</f>
        <v xml:space="preserve"> </v>
      </c>
      <c r="AC127" s="90" t="str">
        <f>IFERROR(VLOOKUP(A127,Climats!BZ:CJ,11,FALSE), " ")</f>
        <v xml:space="preserve"> </v>
      </c>
      <c r="AD127" s="90">
        <f>IFERROR(VLOOKUP(A127,Climats!CK:CU,11,FALSE), " ")</f>
        <v>5</v>
      </c>
      <c r="AE127" s="90">
        <f>IFERROR(VLOOKUP(A127,Climats!CV:DF,11,FALSE), " ")</f>
        <v>5</v>
      </c>
      <c r="AF127" s="90">
        <f>IFERROR(VLOOKUP(A127,Climats!DG:DQ,11,FALSE), " ")</f>
        <v>5</v>
      </c>
      <c r="AG127" s="90" t="str">
        <f>IFERROR(VLOOKUP(A127,Climats!DR:EB,11,FALSE), " ")</f>
        <v xml:space="preserve"> </v>
      </c>
      <c r="AH127" s="91">
        <v>20</v>
      </c>
      <c r="AI127" s="91">
        <v>20</v>
      </c>
      <c r="AJ127" s="91">
        <v>38</v>
      </c>
      <c r="AK127" s="91">
        <v>20</v>
      </c>
    </row>
    <row r="128" spans="1:37" ht="14.25" x14ac:dyDescent="0.25">
      <c r="A128" s="92" t="s">
        <v>40</v>
      </c>
      <c r="B128" s="92" t="s">
        <v>825</v>
      </c>
      <c r="C128" s="102">
        <f t="shared" si="8"/>
        <v>37.75</v>
      </c>
      <c r="D128" s="103"/>
      <c r="E128" s="104">
        <v>0</v>
      </c>
      <c r="F128" s="104">
        <v>0</v>
      </c>
      <c r="G128" s="104">
        <f t="shared" si="9"/>
        <v>0</v>
      </c>
      <c r="H128" s="104">
        <v>4</v>
      </c>
      <c r="I128" s="104">
        <v>4</v>
      </c>
      <c r="J128" s="104">
        <v>5</v>
      </c>
      <c r="K128" s="104">
        <v>5</v>
      </c>
      <c r="L128" s="104">
        <v>5</v>
      </c>
      <c r="M128" s="104">
        <v>5</v>
      </c>
      <c r="N128" s="104" t="s">
        <v>1063</v>
      </c>
      <c r="O128" s="104">
        <v>3</v>
      </c>
      <c r="P128" s="104">
        <v>5</v>
      </c>
      <c r="Q128" s="104">
        <v>5</v>
      </c>
      <c r="R128" s="104">
        <v>5</v>
      </c>
      <c r="S128" s="104">
        <v>4</v>
      </c>
      <c r="T128" s="104"/>
      <c r="U128" s="104"/>
      <c r="V128" s="90" t="str">
        <f>IFERROR(VLOOKUP(A128,Climats!A:K,11,FALSE)," ")</f>
        <v xml:space="preserve"> </v>
      </c>
      <c r="W128" s="90" t="str">
        <f>IFERROR(VLOOKUP(A129,Climats!L:V,11,FALSE)," ")</f>
        <v xml:space="preserve"> </v>
      </c>
      <c r="X128" s="90" t="str">
        <f>IFERROR(VLOOKUP(A128,Climats!W:AG,11,FALSE)," ")</f>
        <v xml:space="preserve"> </v>
      </c>
      <c r="Y128" s="90" t="str">
        <f>IFERROR(VLOOKUP(A128,Climats!AH:AR,11,FALSE)," ")</f>
        <v xml:space="preserve"> </v>
      </c>
      <c r="Z128" s="90">
        <f>IFERROR(VLOOKUP(A128,Climats!AS:BC,11,FALSE)," ")</f>
        <v>5</v>
      </c>
      <c r="AA128" s="90">
        <f>IFERROR(VLOOKUP(A128,Climats!BD:BN,11,FALSE)," ")</f>
        <v>5</v>
      </c>
      <c r="AB128" s="90">
        <f>IFERROR(VLOOKUP(A128,Climats!BO:BY,11,FALSE), " ")</f>
        <v>5</v>
      </c>
      <c r="AC128" s="90">
        <f>IFERROR(VLOOKUP(A128,Climats!BZ:CJ,11,FALSE), " ")</f>
        <v>5</v>
      </c>
      <c r="AD128" s="90">
        <f>IFERROR(VLOOKUP(A128,Climats!CK:CU,11,FALSE), " ")</f>
        <v>5</v>
      </c>
      <c r="AE128" s="90">
        <f>IFERROR(VLOOKUP(A128,Climats!CV:DF,11,FALSE), " ")</f>
        <v>5</v>
      </c>
      <c r="AF128" s="90" t="str">
        <f>IFERROR(VLOOKUP(A128,Climats!DG:DQ,11,FALSE), " ")</f>
        <v xml:space="preserve"> </v>
      </c>
      <c r="AG128" s="90" t="str">
        <f>IFERROR(VLOOKUP(A128,Climats!DR:EB,11,FALSE), " ")</f>
        <v xml:space="preserve"> </v>
      </c>
      <c r="AH128" s="91">
        <v>24</v>
      </c>
      <c r="AI128" s="91">
        <v>24</v>
      </c>
      <c r="AJ128" s="91">
        <v>79</v>
      </c>
      <c r="AK128" s="91">
        <v>24</v>
      </c>
    </row>
    <row r="129" spans="1:37" ht="14.25" x14ac:dyDescent="0.25">
      <c r="A129" s="92" t="s">
        <v>44</v>
      </c>
      <c r="B129" s="92" t="s">
        <v>825</v>
      </c>
      <c r="C129" s="102">
        <f t="shared" si="8"/>
        <v>29</v>
      </c>
      <c r="D129" s="105">
        <v>21</v>
      </c>
      <c r="E129" s="104">
        <v>5</v>
      </c>
      <c r="F129" s="104">
        <v>5</v>
      </c>
      <c r="G129" s="104">
        <f t="shared" si="9"/>
        <v>5</v>
      </c>
      <c r="H129" s="104">
        <v>4</v>
      </c>
      <c r="I129" s="104">
        <v>4</v>
      </c>
      <c r="J129" s="104" t="s">
        <v>1063</v>
      </c>
      <c r="K129" s="104">
        <v>4</v>
      </c>
      <c r="L129" s="104">
        <v>4</v>
      </c>
      <c r="M129" s="104">
        <v>4</v>
      </c>
      <c r="N129" s="104">
        <v>2</v>
      </c>
      <c r="O129" s="104" t="s">
        <v>1063</v>
      </c>
      <c r="P129" s="104">
        <v>4</v>
      </c>
      <c r="Q129" s="104">
        <v>4</v>
      </c>
      <c r="R129" s="104" t="s">
        <v>1063</v>
      </c>
      <c r="S129" s="104" t="s">
        <v>1063</v>
      </c>
      <c r="T129" s="106" t="s">
        <v>636</v>
      </c>
      <c r="U129" s="104"/>
      <c r="V129" s="93" t="str">
        <f>IFERROR(VLOOKUP(A129,Climats!A:K,11,FALSE)," ")</f>
        <v xml:space="preserve"> </v>
      </c>
      <c r="W129" s="93" t="str">
        <f>IFERROR(VLOOKUP(A130,Climats!L:V,11,FALSE)," ")</f>
        <v xml:space="preserve"> </v>
      </c>
      <c r="X129" s="93" t="str">
        <f>IFERROR(VLOOKUP(A129,Climats!W:AG,11,FALSE)," ")</f>
        <v xml:space="preserve"> </v>
      </c>
      <c r="Y129" s="93" t="str">
        <f>IFERROR(VLOOKUP(A129,Climats!AH:AR,11,FALSE)," ")</f>
        <v xml:space="preserve"> </v>
      </c>
      <c r="Z129" s="93">
        <f>IFERROR(VLOOKUP(A129,Climats!AS:BC,11,FALSE)," ")</f>
        <v>5</v>
      </c>
      <c r="AA129" s="93">
        <f>IFERROR(VLOOKUP(A129,Climats!BD:BN,11,FALSE)," ")</f>
        <v>5</v>
      </c>
      <c r="AB129" s="93">
        <f>IFERROR(VLOOKUP(A129,Climats!BO:BY,11,FALSE), " ")</f>
        <v>5</v>
      </c>
      <c r="AC129" s="93">
        <f>IFERROR(VLOOKUP(A129,Climats!BZ:CJ,11,FALSE), " ")</f>
        <v>5</v>
      </c>
      <c r="AD129" s="93">
        <f>IFERROR(VLOOKUP(A129,Climats!CK:CU,11,FALSE), " ")</f>
        <v>5</v>
      </c>
      <c r="AE129" s="93">
        <f>IFERROR(VLOOKUP(A129,Climats!CV:DF,11,FALSE), " ")</f>
        <v>5</v>
      </c>
      <c r="AF129" s="93" t="str">
        <f>IFERROR(VLOOKUP(A129,Climats!DG:DQ,11,FALSE), " ")</f>
        <v xml:space="preserve"> </v>
      </c>
      <c r="AG129" s="93" t="str">
        <f>IFERROR(VLOOKUP(A129,Climats!DR:EB,11,FALSE), " ")</f>
        <v xml:space="preserve"> </v>
      </c>
      <c r="AH129" s="91">
        <v>29</v>
      </c>
      <c r="AI129" s="91">
        <v>19</v>
      </c>
      <c r="AJ129" s="91">
        <v>49</v>
      </c>
      <c r="AK129" s="91">
        <v>19</v>
      </c>
    </row>
    <row r="130" spans="1:37" ht="14.25" x14ac:dyDescent="0.25">
      <c r="A130" s="92" t="s">
        <v>390</v>
      </c>
      <c r="B130" s="92" t="s">
        <v>825</v>
      </c>
      <c r="C130" s="102">
        <f t="shared" si="8"/>
        <v>44</v>
      </c>
      <c r="D130" s="103"/>
      <c r="E130" s="104">
        <v>0</v>
      </c>
      <c r="F130" s="104">
        <v>0</v>
      </c>
      <c r="G130" s="104">
        <f t="shared" si="9"/>
        <v>0</v>
      </c>
      <c r="H130" s="104">
        <v>1</v>
      </c>
      <c r="I130" s="104">
        <v>1</v>
      </c>
      <c r="J130" s="104" t="s">
        <v>1063</v>
      </c>
      <c r="K130" s="104" t="s">
        <v>1063</v>
      </c>
      <c r="L130" s="104">
        <v>5</v>
      </c>
      <c r="M130" s="104">
        <v>5</v>
      </c>
      <c r="N130" s="104" t="s">
        <v>1063</v>
      </c>
      <c r="O130" s="104">
        <v>3</v>
      </c>
      <c r="P130" s="104">
        <v>5</v>
      </c>
      <c r="Q130" s="104">
        <v>5</v>
      </c>
      <c r="R130" s="104">
        <v>4</v>
      </c>
      <c r="S130" s="104">
        <v>1</v>
      </c>
      <c r="T130" s="104"/>
      <c r="U130" s="104"/>
      <c r="V130" s="90" t="str">
        <f>IFERROR(VLOOKUP(A130,Climats!A:K,11,FALSE)," ")</f>
        <v xml:space="preserve"> </v>
      </c>
      <c r="W130" s="90">
        <f>IFERROR(VLOOKUP(A131,Climats!L:V,11,FALSE)," ")</f>
        <v>5</v>
      </c>
      <c r="X130" s="90" t="str">
        <f>IFERROR(VLOOKUP(A130,Climats!W:AG,11,FALSE)," ")</f>
        <v xml:space="preserve"> </v>
      </c>
      <c r="Y130" s="90">
        <f>IFERROR(VLOOKUP(A130,Climats!AH:AR,11,FALSE)," ")</f>
        <v>5</v>
      </c>
      <c r="Z130" s="90">
        <f>IFERROR(VLOOKUP(A130,Climats!AS:BC,11,FALSE)," ")</f>
        <v>5</v>
      </c>
      <c r="AA130" s="90">
        <f>IFERROR(VLOOKUP(A130,Climats!BD:BN,11,FALSE)," ")</f>
        <v>5</v>
      </c>
      <c r="AB130" s="90">
        <f>IFERROR(VLOOKUP(A130,Climats!BO:BY,11,FALSE), " ")</f>
        <v>5</v>
      </c>
      <c r="AC130" s="90">
        <f>IFERROR(VLOOKUP(A130,Climats!BZ:CJ,11,FALSE), " ")</f>
        <v>5</v>
      </c>
      <c r="AD130" s="90">
        <f>IFERROR(VLOOKUP(A130,Climats!CK:CU,11,FALSE), " ")</f>
        <v>5</v>
      </c>
      <c r="AE130" s="90">
        <f>IFERROR(VLOOKUP(A130,Climats!CV:DF,11,FALSE), " ")</f>
        <v>5</v>
      </c>
      <c r="AF130" s="90" t="str">
        <f>IFERROR(VLOOKUP(A130,Climats!DG:DQ,11,FALSE), " ")</f>
        <v xml:space="preserve"> </v>
      </c>
      <c r="AG130" s="90" t="str">
        <f>IFERROR(VLOOKUP(A130,Climats!DR:EB,11,FALSE), " ")</f>
        <v xml:space="preserve"> </v>
      </c>
      <c r="AH130" s="84"/>
      <c r="AI130" s="84"/>
      <c r="AJ130" s="91">
        <v>44</v>
      </c>
      <c r="AK130" s="84"/>
    </row>
    <row r="131" spans="1:37" ht="14.25" x14ac:dyDescent="0.25">
      <c r="A131" s="92" t="s">
        <v>497</v>
      </c>
      <c r="B131" s="92" t="s">
        <v>825</v>
      </c>
      <c r="C131" s="102">
        <f t="shared" si="8"/>
        <v>60</v>
      </c>
      <c r="D131" s="103"/>
      <c r="E131" s="104">
        <v>3</v>
      </c>
      <c r="F131" s="104">
        <v>0</v>
      </c>
      <c r="G131" s="104">
        <f t="shared" si="9"/>
        <v>1.5</v>
      </c>
      <c r="H131" s="104">
        <v>4</v>
      </c>
      <c r="I131" s="104">
        <v>4</v>
      </c>
      <c r="J131" s="104">
        <v>5</v>
      </c>
      <c r="K131" s="104" t="s">
        <v>1063</v>
      </c>
      <c r="L131" s="104">
        <v>1</v>
      </c>
      <c r="M131" s="104">
        <v>1</v>
      </c>
      <c r="N131" s="104">
        <v>1</v>
      </c>
      <c r="O131" s="104">
        <v>1</v>
      </c>
      <c r="P131" s="104">
        <v>1</v>
      </c>
      <c r="Q131" s="104" t="s">
        <v>1063</v>
      </c>
      <c r="R131" s="104" t="s">
        <v>1063</v>
      </c>
      <c r="S131" s="104">
        <v>4</v>
      </c>
      <c r="T131" s="104"/>
      <c r="U131" s="104"/>
      <c r="V131" s="90">
        <f>IFERROR(VLOOKUP(A131,Climats!A:K,11,FALSE)," ")</f>
        <v>5</v>
      </c>
      <c r="W131" s="90" t="str">
        <f>IFERROR(VLOOKUP(A132,Climats!L:V,11,FALSE)," ")</f>
        <v xml:space="preserve"> </v>
      </c>
      <c r="X131" s="90">
        <f>IFERROR(VLOOKUP(A131,Climats!W:AG,11,FALSE)," ")</f>
        <v>5</v>
      </c>
      <c r="Y131" s="90">
        <f>IFERROR(VLOOKUP(A131,Climats!AH:AR,11,FALSE)," ")</f>
        <v>5</v>
      </c>
      <c r="Z131" s="90" t="str">
        <f>IFERROR(VLOOKUP(A131,Climats!AS:BC,11,FALSE)," ")</f>
        <v xml:space="preserve"> </v>
      </c>
      <c r="AA131" s="90" t="str">
        <f>IFERROR(VLOOKUP(A131,Climats!BD:BN,11,FALSE)," ")</f>
        <v xml:space="preserve"> </v>
      </c>
      <c r="AB131" s="90" t="str">
        <f>IFERROR(VLOOKUP(A131,Climats!BO:BY,11,FALSE), " ")</f>
        <v xml:space="preserve"> </v>
      </c>
      <c r="AC131" s="90">
        <f>IFERROR(VLOOKUP(A131,Climats!BZ:CJ,11,FALSE), " ")</f>
        <v>5</v>
      </c>
      <c r="AD131" s="90" t="str">
        <f>IFERROR(VLOOKUP(A131,Climats!CK:CU,11,FALSE), " ")</f>
        <v xml:space="preserve"> </v>
      </c>
      <c r="AE131" s="90" t="str">
        <f>IFERROR(VLOOKUP(A131,Climats!CV:DF,11,FALSE), " ")</f>
        <v xml:space="preserve"> </v>
      </c>
      <c r="AF131" s="90">
        <f>IFERROR(VLOOKUP(A131,Climats!DG:DQ,11,FALSE), " ")</f>
        <v>5</v>
      </c>
      <c r="AG131" s="90">
        <f>IFERROR(VLOOKUP(A131,Climats!DR:EB,11,FALSE), " ")</f>
        <v>5</v>
      </c>
      <c r="AH131" s="91"/>
      <c r="AI131" s="91"/>
      <c r="AJ131" s="91">
        <v>60</v>
      </c>
      <c r="AK131" s="84"/>
    </row>
    <row r="132" spans="1:37" ht="14.25" x14ac:dyDescent="0.25">
      <c r="A132" s="92" t="s">
        <v>57</v>
      </c>
      <c r="B132" s="92" t="s">
        <v>825</v>
      </c>
      <c r="C132" s="102">
        <f t="shared" si="8"/>
        <v>20.75</v>
      </c>
      <c r="D132" s="103"/>
      <c r="E132" s="104">
        <v>0</v>
      </c>
      <c r="F132" s="104">
        <v>0</v>
      </c>
      <c r="G132" s="104">
        <f t="shared" si="9"/>
        <v>0</v>
      </c>
      <c r="H132" s="104">
        <v>1</v>
      </c>
      <c r="I132" s="104">
        <v>1</v>
      </c>
      <c r="J132" s="104" t="s">
        <v>1063</v>
      </c>
      <c r="K132" s="104">
        <v>4</v>
      </c>
      <c r="L132" s="104">
        <v>4</v>
      </c>
      <c r="M132" s="104" t="s">
        <v>1063</v>
      </c>
      <c r="N132" s="104">
        <v>2</v>
      </c>
      <c r="O132" s="104">
        <v>2</v>
      </c>
      <c r="P132" s="104">
        <v>2</v>
      </c>
      <c r="Q132" s="104">
        <v>4</v>
      </c>
      <c r="R132" s="104" t="s">
        <v>1063</v>
      </c>
      <c r="S132" s="104" t="s">
        <v>1063</v>
      </c>
      <c r="T132" s="104"/>
      <c r="U132" s="104"/>
      <c r="V132" s="90" t="str">
        <f>IFERROR(VLOOKUP(A132,Climats!A:K,11,FALSE)," ")</f>
        <v xml:space="preserve"> </v>
      </c>
      <c r="W132" s="90" t="str">
        <f>IFERROR(VLOOKUP(A133,Climats!L:V,11,FALSE)," ")</f>
        <v xml:space="preserve"> </v>
      </c>
      <c r="X132" s="90" t="str">
        <f>IFERROR(VLOOKUP(A132,Climats!W:AG,11,FALSE)," ")</f>
        <v xml:space="preserve"> </v>
      </c>
      <c r="Y132" s="90" t="str">
        <f>IFERROR(VLOOKUP(A132,Climats!AH:AR,11,FALSE)," ")</f>
        <v xml:space="preserve"> </v>
      </c>
      <c r="Z132" s="90">
        <f>IFERROR(VLOOKUP(A132,Climats!AS:BC,11,FALSE)," ")</f>
        <v>5</v>
      </c>
      <c r="AA132" s="90">
        <f>IFERROR(VLOOKUP(A132,Climats!BD:BN,11,FALSE)," ")</f>
        <v>5</v>
      </c>
      <c r="AB132" s="90" t="str">
        <f>IFERROR(VLOOKUP(A132,Climats!BO:BY,11,FALSE), " ")</f>
        <v xml:space="preserve"> </v>
      </c>
      <c r="AC132" s="90" t="str">
        <f>IFERROR(VLOOKUP(A132,Climats!BZ:CJ,11,FALSE), " ")</f>
        <v xml:space="preserve"> </v>
      </c>
      <c r="AD132" s="90">
        <f>IFERROR(VLOOKUP(A132,Climats!CK:CU,11,FALSE), " ")</f>
        <v>5</v>
      </c>
      <c r="AE132" s="90">
        <f>IFERROR(VLOOKUP(A132,Climats!CV:DF,11,FALSE), " ")</f>
        <v>5</v>
      </c>
      <c r="AF132" s="90" t="str">
        <f>IFERROR(VLOOKUP(A132,Climats!DG:DQ,11,FALSE), " ")</f>
        <v xml:space="preserve"> </v>
      </c>
      <c r="AG132" s="90" t="str">
        <f>IFERROR(VLOOKUP(A132,Climats!DR:EB,11,FALSE), " ")</f>
        <v xml:space="preserve"> </v>
      </c>
      <c r="AH132" s="91">
        <v>26</v>
      </c>
      <c r="AI132" s="91">
        <v>16</v>
      </c>
      <c r="AJ132" s="91">
        <v>25</v>
      </c>
      <c r="AK132" s="91">
        <v>16</v>
      </c>
    </row>
    <row r="133" spans="1:37" ht="14.25" x14ac:dyDescent="0.25">
      <c r="A133" s="92" t="s">
        <v>421</v>
      </c>
      <c r="B133" s="92" t="s">
        <v>825</v>
      </c>
      <c r="C133" s="102">
        <f t="shared" si="8"/>
        <v>46</v>
      </c>
      <c r="D133" s="103"/>
      <c r="E133" s="104">
        <v>0</v>
      </c>
      <c r="F133" s="104">
        <v>0</v>
      </c>
      <c r="G133" s="104">
        <f t="shared" si="9"/>
        <v>0</v>
      </c>
      <c r="H133" s="104">
        <v>1</v>
      </c>
      <c r="I133" s="104">
        <v>1</v>
      </c>
      <c r="J133" s="104" t="s">
        <v>1063</v>
      </c>
      <c r="K133" s="104" t="s">
        <v>1063</v>
      </c>
      <c r="L133" s="104">
        <v>5</v>
      </c>
      <c r="M133" s="104">
        <v>4</v>
      </c>
      <c r="N133" s="104">
        <v>4</v>
      </c>
      <c r="O133" s="104">
        <v>4</v>
      </c>
      <c r="P133" s="104">
        <v>5</v>
      </c>
      <c r="Q133" s="104">
        <v>4</v>
      </c>
      <c r="R133" s="104" t="s">
        <v>1063</v>
      </c>
      <c r="S133" s="104">
        <v>2</v>
      </c>
      <c r="T133" s="104"/>
      <c r="U133" s="104"/>
      <c r="V133" s="90" t="str">
        <f>IFERROR(VLOOKUP(A133,Climats!A:K,11,FALSE)," ")</f>
        <v xml:space="preserve"> </v>
      </c>
      <c r="W133" s="90">
        <f>IFERROR(VLOOKUP(A134,Climats!L:V,11,FALSE)," ")</f>
        <v>5</v>
      </c>
      <c r="X133" s="90" t="str">
        <f>IFERROR(VLOOKUP(A133,Climats!W:AG,11,FALSE)," ")</f>
        <v xml:space="preserve"> </v>
      </c>
      <c r="Y133" s="90">
        <f>IFERROR(VLOOKUP(A133,Climats!AH:AR,11,FALSE)," ")</f>
        <v>5</v>
      </c>
      <c r="Z133" s="90">
        <f>IFERROR(VLOOKUP(A133,Climats!AS:BC,11,FALSE)," ")</f>
        <v>5</v>
      </c>
      <c r="AA133" s="90">
        <f>IFERROR(VLOOKUP(A133,Climats!BD:BN,11,FALSE)," ")</f>
        <v>5</v>
      </c>
      <c r="AB133" s="90">
        <f>IFERROR(VLOOKUP(A133,Climats!BO:BY,11,FALSE), " ")</f>
        <v>5</v>
      </c>
      <c r="AC133" s="90">
        <f>IFERROR(VLOOKUP(A133,Climats!BZ:CJ,11,FALSE), " ")</f>
        <v>5</v>
      </c>
      <c r="AD133" s="90">
        <f>IFERROR(VLOOKUP(A133,Climats!CK:CU,11,FALSE), " ")</f>
        <v>5</v>
      </c>
      <c r="AE133" s="90">
        <f>IFERROR(VLOOKUP(A133,Climats!CV:DF,11,FALSE), " ")</f>
        <v>5</v>
      </c>
      <c r="AF133" s="90">
        <f>IFERROR(VLOOKUP(A133,Climats!DG:DQ,11,FALSE), " ")</f>
        <v>5</v>
      </c>
      <c r="AG133" s="90" t="str">
        <f>IFERROR(VLOOKUP(A133,Climats!DR:EB,11,FALSE), " ")</f>
        <v xml:space="preserve"> </v>
      </c>
      <c r="AH133" s="84"/>
      <c r="AI133" s="84"/>
      <c r="AJ133" s="91">
        <v>48</v>
      </c>
      <c r="AK133" s="84">
        <v>44</v>
      </c>
    </row>
    <row r="134" spans="1:37" ht="14.25" x14ac:dyDescent="0.25">
      <c r="A134" s="92" t="s">
        <v>202</v>
      </c>
      <c r="B134" s="92" t="s">
        <v>825</v>
      </c>
      <c r="C134" s="102">
        <f t="shared" si="8"/>
        <v>15</v>
      </c>
      <c r="D134" s="103"/>
      <c r="E134" s="104">
        <v>0</v>
      </c>
      <c r="F134" s="104">
        <v>0</v>
      </c>
      <c r="G134" s="104">
        <f t="shared" si="9"/>
        <v>0</v>
      </c>
      <c r="H134" s="104">
        <v>4</v>
      </c>
      <c r="I134" s="104">
        <v>4</v>
      </c>
      <c r="J134" s="104">
        <v>4</v>
      </c>
      <c r="K134" s="104" t="s">
        <v>1063</v>
      </c>
      <c r="L134" s="104">
        <v>1</v>
      </c>
      <c r="M134" s="104">
        <v>1</v>
      </c>
      <c r="N134" s="104">
        <v>1</v>
      </c>
      <c r="O134" s="104">
        <v>1</v>
      </c>
      <c r="P134" s="104">
        <v>1</v>
      </c>
      <c r="Q134" s="104">
        <v>2</v>
      </c>
      <c r="R134" s="104">
        <v>4</v>
      </c>
      <c r="S134" s="104" t="s">
        <v>1063</v>
      </c>
      <c r="T134" s="104"/>
      <c r="U134" s="104"/>
      <c r="V134" s="90">
        <f>IFERROR(VLOOKUP(A134,Climats!A:K,11,FALSE)," ")</f>
        <v>5</v>
      </c>
      <c r="W134" s="90">
        <f>IFERROR(VLOOKUP(A135,Climats!L:V,11,FALSE)," ")</f>
        <v>5</v>
      </c>
      <c r="X134" s="90">
        <f>IFERROR(VLOOKUP(A134,Climats!W:AG,11,FALSE)," ")</f>
        <v>5</v>
      </c>
      <c r="Y134" s="90">
        <f>IFERROR(VLOOKUP(A134,Climats!AH:AR,11,FALSE)," ")</f>
        <v>5</v>
      </c>
      <c r="Z134" s="90" t="str">
        <f>IFERROR(VLOOKUP(A134,Climats!AS:BC,11,FALSE)," ")</f>
        <v xml:space="preserve"> </v>
      </c>
      <c r="AA134" s="90" t="str">
        <f>IFERROR(VLOOKUP(A134,Climats!BD:BN,11,FALSE)," ")</f>
        <v xml:space="preserve"> </v>
      </c>
      <c r="AB134" s="90" t="str">
        <f>IFERROR(VLOOKUP(A134,Climats!BO:BY,11,FALSE), " ")</f>
        <v xml:space="preserve"> </v>
      </c>
      <c r="AC134" s="90" t="str">
        <f>IFERROR(VLOOKUP(A134,Climats!BZ:CJ,11,FALSE), " ")</f>
        <v xml:space="preserve"> </v>
      </c>
      <c r="AD134" s="90" t="str">
        <f>IFERROR(VLOOKUP(A134,Climats!CK:CU,11,FALSE), " ")</f>
        <v xml:space="preserve"> </v>
      </c>
      <c r="AE134" s="90">
        <f>IFERROR(VLOOKUP(A134,Climats!CV:DF,11,FALSE), " ")</f>
        <v>5</v>
      </c>
      <c r="AF134" s="90">
        <f>IFERROR(VLOOKUP(A134,Climats!DG:DQ,11,FALSE), " ")</f>
        <v>5</v>
      </c>
      <c r="AG134" s="90">
        <f>IFERROR(VLOOKUP(A134,Climats!DR:EB,11,FALSE), " ")</f>
        <v>5</v>
      </c>
      <c r="AH134" s="84"/>
      <c r="AI134" s="84"/>
      <c r="AJ134" s="91">
        <v>15</v>
      </c>
      <c r="AK134" s="84"/>
    </row>
    <row r="135" spans="1:37" ht="14.25" x14ac:dyDescent="0.25">
      <c r="A135" s="92" t="s">
        <v>33</v>
      </c>
      <c r="B135" s="92" t="s">
        <v>821</v>
      </c>
      <c r="C135" s="102">
        <f t="shared" si="8"/>
        <v>57.4375</v>
      </c>
      <c r="D135" s="105">
        <v>0</v>
      </c>
      <c r="E135" s="104">
        <v>5</v>
      </c>
      <c r="F135" s="104">
        <v>5</v>
      </c>
      <c r="G135" s="104">
        <f t="shared" si="9"/>
        <v>5</v>
      </c>
      <c r="H135" s="104">
        <v>3</v>
      </c>
      <c r="I135" s="104">
        <v>3</v>
      </c>
      <c r="J135" s="104">
        <v>3</v>
      </c>
      <c r="K135" s="104" t="s">
        <v>1063</v>
      </c>
      <c r="L135" s="104">
        <v>5</v>
      </c>
      <c r="M135" s="104">
        <v>5</v>
      </c>
      <c r="N135" s="104">
        <v>5</v>
      </c>
      <c r="O135" s="104">
        <v>4</v>
      </c>
      <c r="P135" s="104">
        <v>4</v>
      </c>
      <c r="Q135" s="104">
        <v>5</v>
      </c>
      <c r="R135" s="104">
        <v>4</v>
      </c>
      <c r="S135" s="104">
        <v>5</v>
      </c>
      <c r="T135" s="106" t="s">
        <v>635</v>
      </c>
      <c r="U135" s="106"/>
      <c r="V135" s="93">
        <f>IFERROR(VLOOKUP(A135,Climats!A:K,11,FALSE)," ")</f>
        <v>5</v>
      </c>
      <c r="W135" s="93" t="str">
        <f>IFERROR(VLOOKUP(A136,Climats!L:V,11,FALSE)," ")</f>
        <v xml:space="preserve"> </v>
      </c>
      <c r="X135" s="93">
        <f>IFERROR(VLOOKUP(A135,Climats!W:AG,11,FALSE)," ")</f>
        <v>5</v>
      </c>
      <c r="Y135" s="93">
        <f>IFERROR(VLOOKUP(A135,Climats!AH:AR,11,FALSE)," ")</f>
        <v>5</v>
      </c>
      <c r="Z135" s="93">
        <f>IFERROR(VLOOKUP(A135,Climats!AS:BC,11,FALSE)," ")</f>
        <v>5</v>
      </c>
      <c r="AA135" s="93">
        <f>IFERROR(VLOOKUP(A135,Climats!BD:BN,11,FALSE)," ")</f>
        <v>5</v>
      </c>
      <c r="AB135" s="93" t="str">
        <f>IFERROR(VLOOKUP(A135,Climats!BO:BY,11,FALSE), " ")</f>
        <v xml:space="preserve"> </v>
      </c>
      <c r="AC135" s="93">
        <f>IFERROR(VLOOKUP(A135,Climats!BZ:CJ,11,FALSE), " ")</f>
        <v>5</v>
      </c>
      <c r="AD135" s="93">
        <f>IFERROR(VLOOKUP(A135,Climats!CK:CU,11,FALSE), " ")</f>
        <v>5</v>
      </c>
      <c r="AE135" s="93">
        <f>IFERROR(VLOOKUP(A135,Climats!CV:DF,11,FALSE), " ")</f>
        <v>5</v>
      </c>
      <c r="AF135" s="93">
        <f>IFERROR(VLOOKUP(A135,Climats!DG:DQ,11,FALSE), " ")</f>
        <v>5</v>
      </c>
      <c r="AG135" s="93">
        <f>IFERROR(VLOOKUP(A135,Climats!DR:EB,11,FALSE), " ")</f>
        <v>5</v>
      </c>
      <c r="AH135" s="91">
        <v>57</v>
      </c>
      <c r="AI135" s="91">
        <v>57</v>
      </c>
      <c r="AJ135" s="91">
        <v>55</v>
      </c>
      <c r="AK135" s="91">
        <v>60.75</v>
      </c>
    </row>
    <row r="136" spans="1:37" ht="14.25" x14ac:dyDescent="0.25">
      <c r="A136" s="92" t="s">
        <v>63</v>
      </c>
      <c r="B136" s="92" t="s">
        <v>821</v>
      </c>
      <c r="C136" s="102">
        <f t="shared" si="8"/>
        <v>70</v>
      </c>
      <c r="D136" s="103"/>
      <c r="E136" s="104">
        <v>0</v>
      </c>
      <c r="F136" s="104">
        <v>0</v>
      </c>
      <c r="G136" s="104">
        <f t="shared" si="9"/>
        <v>0</v>
      </c>
      <c r="H136" s="104" t="s">
        <v>1063</v>
      </c>
      <c r="I136" s="104" t="s">
        <v>1063</v>
      </c>
      <c r="J136" s="104" t="s">
        <v>1063</v>
      </c>
      <c r="K136" s="104" t="s">
        <v>1063</v>
      </c>
      <c r="L136" s="104" t="s">
        <v>1063</v>
      </c>
      <c r="M136" s="104" t="s">
        <v>1063</v>
      </c>
      <c r="N136" s="104" t="s">
        <v>1063</v>
      </c>
      <c r="O136" s="104" t="s">
        <v>1063</v>
      </c>
      <c r="P136" s="104" t="s">
        <v>1063</v>
      </c>
      <c r="Q136" s="104" t="s">
        <v>1063</v>
      </c>
      <c r="R136" s="104" t="s">
        <v>1063</v>
      </c>
      <c r="S136" s="104" t="s">
        <v>1063</v>
      </c>
      <c r="T136" s="104"/>
      <c r="U136" s="104"/>
      <c r="V136" s="90" t="str">
        <f>IFERROR(VLOOKUP(A136,Climats!A:K,11,FALSE)," ")</f>
        <v xml:space="preserve"> </v>
      </c>
      <c r="W136" s="90" t="str">
        <f>IFERROR(VLOOKUP(A137,Climats!L:V,11,FALSE)," ")</f>
        <v xml:space="preserve"> </v>
      </c>
      <c r="X136" s="90" t="str">
        <f>IFERROR(VLOOKUP(A136,Climats!W:AG,11,FALSE)," ")</f>
        <v xml:space="preserve"> </v>
      </c>
      <c r="Y136" s="90" t="str">
        <f>IFERROR(VLOOKUP(A136,Climats!AH:AR,11,FALSE)," ")</f>
        <v xml:space="preserve"> </v>
      </c>
      <c r="Z136" s="90" t="str">
        <f>IFERROR(VLOOKUP(A136,Climats!AS:BC,11,FALSE)," ")</f>
        <v xml:space="preserve"> </v>
      </c>
      <c r="AA136" s="90" t="str">
        <f>IFERROR(VLOOKUP(A136,Climats!BD:BN,11,FALSE)," ")</f>
        <v xml:space="preserve"> </v>
      </c>
      <c r="AB136" s="90" t="str">
        <f>IFERROR(VLOOKUP(A136,Climats!BO:BY,11,FALSE), " ")</f>
        <v xml:space="preserve"> </v>
      </c>
      <c r="AC136" s="90" t="str">
        <f>IFERROR(VLOOKUP(A136,Climats!BZ:CJ,11,FALSE), " ")</f>
        <v xml:space="preserve"> </v>
      </c>
      <c r="AD136" s="90" t="str">
        <f>IFERROR(VLOOKUP(A136,Climats!CK:CU,11,FALSE), " ")</f>
        <v xml:space="preserve"> </v>
      </c>
      <c r="AE136" s="90" t="str">
        <f>IFERROR(VLOOKUP(A136,Climats!CV:DF,11,FALSE), " ")</f>
        <v xml:space="preserve"> </v>
      </c>
      <c r="AF136" s="90" t="str">
        <f>IFERROR(VLOOKUP(A136,Climats!DG:DQ,11,FALSE), " ")</f>
        <v xml:space="preserve"> </v>
      </c>
      <c r="AG136" s="90" t="str">
        <f>IFERROR(VLOOKUP(A136,Climats!DR:EB,11,FALSE), " ")</f>
        <v xml:space="preserve"> </v>
      </c>
      <c r="AH136" s="91">
        <v>70</v>
      </c>
      <c r="AI136" s="91">
        <v>70</v>
      </c>
      <c r="AJ136" s="84"/>
      <c r="AK136" s="84"/>
    </row>
    <row r="137" spans="1:37" ht="14.25" x14ac:dyDescent="0.25">
      <c r="A137" s="92" t="s">
        <v>34</v>
      </c>
      <c r="B137" s="92" t="s">
        <v>821</v>
      </c>
      <c r="C137" s="102">
        <f t="shared" si="8"/>
        <v>58.5</v>
      </c>
      <c r="D137" s="105">
        <v>0</v>
      </c>
      <c r="E137" s="104">
        <v>3</v>
      </c>
      <c r="F137" s="104">
        <v>4</v>
      </c>
      <c r="G137" s="104">
        <f t="shared" si="9"/>
        <v>3.5</v>
      </c>
      <c r="H137" s="104" t="s">
        <v>1063</v>
      </c>
      <c r="I137" s="104" t="s">
        <v>1063</v>
      </c>
      <c r="J137" s="104" t="s">
        <v>1063</v>
      </c>
      <c r="K137" s="104" t="s">
        <v>1063</v>
      </c>
      <c r="L137" s="104" t="s">
        <v>1063</v>
      </c>
      <c r="M137" s="104" t="s">
        <v>1063</v>
      </c>
      <c r="N137" s="104" t="s">
        <v>1063</v>
      </c>
      <c r="O137" s="104" t="s">
        <v>1063</v>
      </c>
      <c r="P137" s="104" t="s">
        <v>1063</v>
      </c>
      <c r="Q137" s="104" t="s">
        <v>1063</v>
      </c>
      <c r="R137" s="104" t="s">
        <v>1063</v>
      </c>
      <c r="S137" s="104" t="s">
        <v>1063</v>
      </c>
      <c r="T137" s="106" t="s">
        <v>639</v>
      </c>
      <c r="U137" s="106"/>
      <c r="V137" s="90" t="str">
        <f>IFERROR(VLOOKUP(A137,Climats!A:K,11,FALSE)," ")</f>
        <v xml:space="preserve"> </v>
      </c>
      <c r="W137" s="90" t="str">
        <f>IFERROR(VLOOKUP(A138,Climats!L:V,11,FALSE)," ")</f>
        <v xml:space="preserve"> </v>
      </c>
      <c r="X137" s="90" t="str">
        <f>IFERROR(VLOOKUP(A137,Climats!W:AG,11,FALSE)," ")</f>
        <v xml:space="preserve"> </v>
      </c>
      <c r="Y137" s="90" t="str">
        <f>IFERROR(VLOOKUP(A137,Climats!AH:AR,11,FALSE)," ")</f>
        <v xml:space="preserve"> </v>
      </c>
      <c r="Z137" s="90" t="str">
        <f>IFERROR(VLOOKUP(A137,Climats!AS:BC,11,FALSE)," ")</f>
        <v xml:space="preserve"> </v>
      </c>
      <c r="AA137" s="90" t="str">
        <f>IFERROR(VLOOKUP(A137,Climats!BD:BN,11,FALSE)," ")</f>
        <v xml:space="preserve"> </v>
      </c>
      <c r="AB137" s="90" t="str">
        <f>IFERROR(VLOOKUP(A137,Climats!BO:BY,11,FALSE), " ")</f>
        <v xml:space="preserve"> </v>
      </c>
      <c r="AC137" s="90" t="str">
        <f>IFERROR(VLOOKUP(A137,Climats!BZ:CJ,11,FALSE), " ")</f>
        <v xml:space="preserve"> </v>
      </c>
      <c r="AD137" s="90" t="str">
        <f>IFERROR(VLOOKUP(A137,Climats!CK:CU,11,FALSE), " ")</f>
        <v xml:space="preserve"> </v>
      </c>
      <c r="AE137" s="90" t="str">
        <f>IFERROR(VLOOKUP(A137,Climats!CV:DF,11,FALSE), " ")</f>
        <v xml:space="preserve"> </v>
      </c>
      <c r="AF137" s="90" t="str">
        <f>IFERROR(VLOOKUP(A137,Climats!DG:DQ,11,FALSE), " ")</f>
        <v xml:space="preserve"> </v>
      </c>
      <c r="AG137" s="90" t="str">
        <f>IFERROR(VLOOKUP(A137,Climats!DR:EB,11,FALSE), " ")</f>
        <v xml:space="preserve"> </v>
      </c>
      <c r="AH137" s="91">
        <v>50</v>
      </c>
      <c r="AI137" s="91">
        <v>50</v>
      </c>
      <c r="AJ137" s="91"/>
      <c r="AK137" s="84">
        <v>75.5</v>
      </c>
    </row>
    <row r="138" spans="1:37" ht="28.5" x14ac:dyDescent="0.25">
      <c r="A138" s="92" t="s">
        <v>601</v>
      </c>
      <c r="B138" s="92" t="s">
        <v>821</v>
      </c>
      <c r="C138" s="102">
        <f t="shared" si="8"/>
        <v>68.5</v>
      </c>
      <c r="D138" s="105">
        <v>0</v>
      </c>
      <c r="E138" s="104" t="s">
        <v>626</v>
      </c>
      <c r="F138" s="104">
        <v>5</v>
      </c>
      <c r="G138" s="104">
        <f t="shared" si="9"/>
        <v>5</v>
      </c>
      <c r="H138" s="104" t="s">
        <v>1063</v>
      </c>
      <c r="I138" s="104" t="s">
        <v>1063</v>
      </c>
      <c r="J138" s="104">
        <v>2</v>
      </c>
      <c r="K138" s="104">
        <v>5</v>
      </c>
      <c r="L138" s="104">
        <v>4</v>
      </c>
      <c r="M138" s="104" t="s">
        <v>1063</v>
      </c>
      <c r="N138" s="104" t="s">
        <v>1063</v>
      </c>
      <c r="O138" s="104" t="s">
        <v>1063</v>
      </c>
      <c r="P138" s="104">
        <v>4</v>
      </c>
      <c r="Q138" s="104" t="s">
        <v>1063</v>
      </c>
      <c r="R138" s="104">
        <v>5</v>
      </c>
      <c r="S138" s="104">
        <v>5</v>
      </c>
      <c r="T138" s="106" t="s">
        <v>635</v>
      </c>
      <c r="U138" s="104"/>
      <c r="V138" s="93" t="str">
        <f>IFERROR(VLOOKUP(A138,Climats!A:K,11,FALSE)," ")</f>
        <v xml:space="preserve"> </v>
      </c>
      <c r="W138" s="93" t="str">
        <f>IFERROR(VLOOKUP(A139,Climats!L:V,11,FALSE)," ")</f>
        <v xml:space="preserve"> </v>
      </c>
      <c r="X138" s="93" t="str">
        <f>IFERROR(VLOOKUP(A138,Climats!W:AG,11,FALSE)," ")</f>
        <v xml:space="preserve"> </v>
      </c>
      <c r="Y138" s="93" t="str">
        <f>IFERROR(VLOOKUP(A138,Climats!AH:AR,11,FALSE)," ")</f>
        <v xml:space="preserve"> </v>
      </c>
      <c r="Z138" s="93" t="str">
        <f>IFERROR(VLOOKUP(A138,Climats!AS:BC,11,FALSE)," ")</f>
        <v xml:space="preserve"> </v>
      </c>
      <c r="AA138" s="93" t="str">
        <f>IFERROR(VLOOKUP(A138,Climats!BD:BN,11,FALSE)," ")</f>
        <v xml:space="preserve"> </v>
      </c>
      <c r="AB138" s="93" t="str">
        <f>IFERROR(VLOOKUP(A138,Climats!BO:BY,11,FALSE), " ")</f>
        <v xml:space="preserve"> </v>
      </c>
      <c r="AC138" s="93" t="str">
        <f>IFERROR(VLOOKUP(A138,Climats!BZ:CJ,11,FALSE), " ")</f>
        <v xml:space="preserve"> </v>
      </c>
      <c r="AD138" s="93" t="str">
        <f>IFERROR(VLOOKUP(A138,Climats!CK:CU,11,FALSE), " ")</f>
        <v xml:space="preserve"> </v>
      </c>
      <c r="AE138" s="93">
        <f>IFERROR(VLOOKUP(A138,Climats!CV:DF,11,FALSE), " ")</f>
        <v>5</v>
      </c>
      <c r="AF138" s="93">
        <f>IFERROR(VLOOKUP(A138,Climats!DG:DQ,11,FALSE), " ")</f>
        <v>5</v>
      </c>
      <c r="AG138" s="93">
        <f>IFERROR(VLOOKUP(A138,Climats!DR:EB,11,FALSE), " ")</f>
        <v>5</v>
      </c>
      <c r="AH138" s="91">
        <v>60</v>
      </c>
      <c r="AI138" s="91">
        <v>75</v>
      </c>
      <c r="AJ138" s="91">
        <v>85</v>
      </c>
      <c r="AK138" s="91">
        <v>54</v>
      </c>
    </row>
    <row r="139" spans="1:37" ht="14.25" x14ac:dyDescent="0.25">
      <c r="A139" s="92" t="s">
        <v>500</v>
      </c>
      <c r="B139" s="92" t="s">
        <v>821</v>
      </c>
      <c r="C139" s="102">
        <f t="shared" si="8"/>
        <v>57.8675</v>
      </c>
      <c r="D139" s="105">
        <v>0</v>
      </c>
      <c r="E139" s="104">
        <v>5</v>
      </c>
      <c r="F139" s="104">
        <v>5</v>
      </c>
      <c r="G139" s="104">
        <f t="shared" si="9"/>
        <v>5</v>
      </c>
      <c r="H139" s="104">
        <v>5</v>
      </c>
      <c r="I139" s="104">
        <v>5</v>
      </c>
      <c r="J139" s="104">
        <v>4</v>
      </c>
      <c r="K139" s="104">
        <v>4</v>
      </c>
      <c r="L139" s="104">
        <v>1</v>
      </c>
      <c r="M139" s="104">
        <v>1</v>
      </c>
      <c r="N139" s="104">
        <v>1</v>
      </c>
      <c r="O139" s="104">
        <v>1</v>
      </c>
      <c r="P139" s="104" t="s">
        <v>1063</v>
      </c>
      <c r="Q139" s="104" t="s">
        <v>1063</v>
      </c>
      <c r="R139" s="104">
        <v>4</v>
      </c>
      <c r="S139" s="104">
        <v>5</v>
      </c>
      <c r="T139" s="106" t="s">
        <v>635</v>
      </c>
      <c r="U139" s="106"/>
      <c r="V139" s="93" t="str">
        <f>IFERROR(VLOOKUP(A139,Climats!A:K,11,FALSE)," ")</f>
        <v xml:space="preserve"> </v>
      </c>
      <c r="W139" s="93" t="str">
        <f>IFERROR(VLOOKUP(A140,Climats!L:V,11,FALSE)," ")</f>
        <v xml:space="preserve"> </v>
      </c>
      <c r="X139" s="93" t="str">
        <f>IFERROR(VLOOKUP(A139,Climats!W:AG,11,FALSE)," ")</f>
        <v xml:space="preserve"> </v>
      </c>
      <c r="Y139" s="93" t="str">
        <f>IFERROR(VLOOKUP(A139,Climats!AH:AR,11,FALSE)," ")</f>
        <v xml:space="preserve"> </v>
      </c>
      <c r="Z139" s="93" t="str">
        <f>IFERROR(VLOOKUP(A139,Climats!AS:BC,11,FALSE)," ")</f>
        <v xml:space="preserve"> </v>
      </c>
      <c r="AA139" s="93" t="str">
        <f>IFERROR(VLOOKUP(A139,Climats!BD:BN,11,FALSE)," ")</f>
        <v xml:space="preserve"> </v>
      </c>
      <c r="AB139" s="93" t="str">
        <f>IFERROR(VLOOKUP(A139,Climats!BO:BY,11,FALSE), " ")</f>
        <v xml:space="preserve"> </v>
      </c>
      <c r="AC139" s="93" t="str">
        <f>IFERROR(VLOOKUP(A139,Climats!BZ:CJ,11,FALSE), " ")</f>
        <v xml:space="preserve"> </v>
      </c>
      <c r="AD139" s="93" t="str">
        <f>IFERROR(VLOOKUP(A139,Climats!CK:CU,11,FALSE), " ")</f>
        <v xml:space="preserve"> </v>
      </c>
      <c r="AE139" s="93" t="str">
        <f>IFERROR(VLOOKUP(A139,Climats!CV:DF,11,FALSE), " ")</f>
        <v xml:space="preserve"> </v>
      </c>
      <c r="AF139" s="93" t="str">
        <f>IFERROR(VLOOKUP(A139,Climats!DG:DQ,11,FALSE), " ")</f>
        <v xml:space="preserve"> </v>
      </c>
      <c r="AG139" s="93" t="str">
        <f>IFERROR(VLOOKUP(A139,Climats!DR:EB,11,FALSE), " ")</f>
        <v xml:space="preserve"> </v>
      </c>
      <c r="AH139" s="91">
        <v>53</v>
      </c>
      <c r="AI139" s="91">
        <v>60</v>
      </c>
      <c r="AJ139" s="91">
        <v>60</v>
      </c>
      <c r="AK139" s="91">
        <v>58.47</v>
      </c>
    </row>
    <row r="140" spans="1:37" ht="14.25" x14ac:dyDescent="0.25">
      <c r="A140" s="92" t="s">
        <v>64</v>
      </c>
      <c r="B140" s="92" t="s">
        <v>821</v>
      </c>
      <c r="C140" s="102">
        <f t="shared" si="8"/>
        <v>78.5</v>
      </c>
      <c r="D140" s="103"/>
      <c r="E140" s="104">
        <v>0</v>
      </c>
      <c r="F140" s="104">
        <v>0</v>
      </c>
      <c r="G140" s="104">
        <f t="shared" si="9"/>
        <v>0</v>
      </c>
      <c r="H140" s="104" t="s">
        <v>1063</v>
      </c>
      <c r="I140" s="104">
        <v>4</v>
      </c>
      <c r="J140" s="104" t="s">
        <v>1063</v>
      </c>
      <c r="K140" s="104">
        <v>4</v>
      </c>
      <c r="L140" s="104">
        <v>5</v>
      </c>
      <c r="M140" s="104">
        <v>5</v>
      </c>
      <c r="N140" s="104">
        <v>4</v>
      </c>
      <c r="O140" s="104">
        <v>2</v>
      </c>
      <c r="P140" s="104">
        <v>5</v>
      </c>
      <c r="Q140" s="104">
        <v>5</v>
      </c>
      <c r="R140" s="104" t="s">
        <v>1063</v>
      </c>
      <c r="S140" s="104">
        <v>2</v>
      </c>
      <c r="T140" s="104"/>
      <c r="U140" s="104"/>
      <c r="V140" s="90" t="str">
        <f>IFERROR(VLOOKUP(A140,Climats!A:K,11,FALSE)," ")</f>
        <v xml:space="preserve"> </v>
      </c>
      <c r="W140" s="90" t="str">
        <f>IFERROR(VLOOKUP(A141,Climats!L:V,11,FALSE)," ")</f>
        <v xml:space="preserve"> </v>
      </c>
      <c r="X140" s="90" t="str">
        <f>IFERROR(VLOOKUP(A140,Climats!W:AG,11,FALSE)," ")</f>
        <v xml:space="preserve"> </v>
      </c>
      <c r="Y140" s="90" t="str">
        <f>IFERROR(VLOOKUP(A140,Climats!AH:AR,11,FALSE)," ")</f>
        <v xml:space="preserve"> </v>
      </c>
      <c r="Z140" s="90" t="str">
        <f>IFERROR(VLOOKUP(A140,Climats!AS:BC,11,FALSE)," ")</f>
        <v xml:space="preserve"> </v>
      </c>
      <c r="AA140" s="90" t="str">
        <f>IFERROR(VLOOKUP(A140,Climats!BD:BN,11,FALSE)," ")</f>
        <v xml:space="preserve"> </v>
      </c>
      <c r="AB140" s="90" t="str">
        <f>IFERROR(VLOOKUP(A140,Climats!BO:BY,11,FALSE), " ")</f>
        <v xml:space="preserve"> </v>
      </c>
      <c r="AC140" s="90" t="str">
        <f>IFERROR(VLOOKUP(A140,Climats!BZ:CJ,11,FALSE), " ")</f>
        <v xml:space="preserve"> </v>
      </c>
      <c r="AD140" s="90" t="str">
        <f>IFERROR(VLOOKUP(A140,Climats!CK:CU,11,FALSE), " ")</f>
        <v xml:space="preserve"> </v>
      </c>
      <c r="AE140" s="90" t="str">
        <f>IFERROR(VLOOKUP(A140,Climats!CV:DF,11,FALSE), " ")</f>
        <v xml:space="preserve"> </v>
      </c>
      <c r="AF140" s="90" t="str">
        <f>IFERROR(VLOOKUP(A140,Climats!DG:DQ,11,FALSE), " ")</f>
        <v xml:space="preserve"> </v>
      </c>
      <c r="AG140" s="90" t="str">
        <f>IFERROR(VLOOKUP(A140,Climats!DR:EB,11,FALSE), " ")</f>
        <v xml:space="preserve"> </v>
      </c>
      <c r="AH140" s="91">
        <v>90</v>
      </c>
      <c r="AI140" s="91">
        <v>90</v>
      </c>
      <c r="AJ140" s="91">
        <v>69</v>
      </c>
      <c r="AK140" s="91">
        <v>65</v>
      </c>
    </row>
    <row r="144" spans="1:37" ht="48" x14ac:dyDescent="0.25">
      <c r="B144" s="1">
        <v>1</v>
      </c>
      <c r="C144" s="1" t="s">
        <v>830</v>
      </c>
    </row>
    <row r="145" spans="2:3" ht="48" x14ac:dyDescent="0.25">
      <c r="B145" s="1">
        <v>2</v>
      </c>
      <c r="C145" s="1" t="s">
        <v>826</v>
      </c>
    </row>
    <row r="146" spans="2:3" ht="84" x14ac:dyDescent="0.25">
      <c r="B146" s="1">
        <v>3</v>
      </c>
      <c r="C146" s="1" t="s">
        <v>827</v>
      </c>
    </row>
    <row r="147" spans="2:3" ht="60" x14ac:dyDescent="0.25">
      <c r="B147" s="1">
        <v>4</v>
      </c>
      <c r="C147" s="1" t="s">
        <v>828</v>
      </c>
    </row>
    <row r="148" spans="2:3" ht="48" x14ac:dyDescent="0.25">
      <c r="B148" s="1">
        <v>5</v>
      </c>
      <c r="C148" s="1" t="s">
        <v>829</v>
      </c>
    </row>
  </sheetData>
  <sheetProtection password="C846" sheet="1" objects="1" scenarios="1"/>
  <autoFilter ref="A2:AG140">
    <sortState ref="A33:AO53">
      <sortCondition ref="A1:A139"/>
    </sortState>
  </autoFilter>
  <sortState ref="A3:AK140">
    <sortCondition ref="B3:B140"/>
    <sortCondition ref="A3:A140"/>
  </sortState>
  <conditionalFormatting sqref="C3:C140">
    <cfRule type="colorScale" priority="3">
      <colorScale>
        <cfvo type="min"/>
        <cfvo type="percentile" val="50"/>
        <cfvo type="max"/>
        <color rgb="FF63BE7B"/>
        <color rgb="FFFFEB84"/>
        <color rgb="FFF8696B"/>
      </colorScale>
    </cfRule>
  </conditionalFormatting>
  <conditionalFormatting sqref="H3:S140">
    <cfRule type="colorScale" priority="1">
      <colorScale>
        <cfvo type="min"/>
        <cfvo type="percentile" val="50"/>
        <cfvo type="max"/>
        <color rgb="FFF8696B"/>
        <color rgb="FFFFEB84"/>
        <color rgb="FF63BE7B"/>
      </colorScale>
    </cfRule>
  </conditionalFormatting>
  <hyperlinks>
    <hyperlink ref="D135:T135" r:id="rId1" display="http://www.action-visas.com/public/?destination=AU&amp;Rubrique=visas&amp;LP=&amp;name=Australie"/>
    <hyperlink ref="D68:T68" r:id="rId2" display="http://www.routard.com/guide/cambodge/1407/avant_le_depart.htm"/>
    <hyperlink ref="D58:T58" r:id="rId3" display="http://www.routard.com/guide/perou/1270/avant_le_depart.htm"/>
    <hyperlink ref="D31:T31" r:id="rId4" display="http://www.routard.com/guide/togo/1574/avant_le_depart.htm"/>
    <hyperlink ref="D91:T91" r:id="rId5" display="http://www.routard.com/guide/vietnam/509/avant_le_depart.htm"/>
  </hyperlinks>
  <pageMargins left="0.7" right="0.7" top="0.75" bottom="0.75" header="0.3" footer="0.3"/>
  <pageSetup paperSize="9" orientation="portrait"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1:H120"/>
  <sheetViews>
    <sheetView topLeftCell="A77" workbookViewId="0">
      <selection activeCell="C121" sqref="C121"/>
    </sheetView>
  </sheetViews>
  <sheetFormatPr defaultColWidth="9.140625" defaultRowHeight="15" x14ac:dyDescent="0.25"/>
  <cols>
    <col min="1" max="1" width="59.85546875" customWidth="1"/>
    <col min="2" max="2" width="12.5703125" customWidth="1"/>
    <col min="3" max="3" width="26.140625" customWidth="1"/>
  </cols>
  <sheetData>
    <row r="1" spans="1:8" x14ac:dyDescent="0.25">
      <c r="A1" t="s">
        <v>191</v>
      </c>
      <c r="B1" t="s">
        <v>192</v>
      </c>
      <c r="C1" t="s">
        <v>193</v>
      </c>
      <c r="D1" t="s">
        <v>69</v>
      </c>
      <c r="E1">
        <v>25</v>
      </c>
      <c r="F1" t="s">
        <v>194</v>
      </c>
      <c r="G1" t="s">
        <v>195</v>
      </c>
      <c r="H1" t="e">
        <f>VLOOKUP(D1,#REF!,1,FALSE)</f>
        <v>#REF!</v>
      </c>
    </row>
    <row r="2" spans="1:8" hidden="1" x14ac:dyDescent="0.25">
      <c r="A2" t="s">
        <v>72</v>
      </c>
      <c r="B2" t="s">
        <v>196</v>
      </c>
      <c r="C2" t="s">
        <v>197</v>
      </c>
      <c r="D2" t="s">
        <v>51</v>
      </c>
      <c r="E2">
        <v>27</v>
      </c>
      <c r="F2" t="s">
        <v>198</v>
      </c>
      <c r="G2" t="s">
        <v>199</v>
      </c>
      <c r="H2" t="e">
        <f>VLOOKUP(D2,#REF!,1,FALSE)</f>
        <v>#REF!</v>
      </c>
    </row>
    <row r="3" spans="1:8" x14ac:dyDescent="0.25">
      <c r="A3" t="s">
        <v>73</v>
      </c>
      <c r="B3" t="s">
        <v>200</v>
      </c>
      <c r="C3" t="s">
        <v>201</v>
      </c>
      <c r="D3" t="s">
        <v>202</v>
      </c>
      <c r="E3">
        <v>23</v>
      </c>
      <c r="F3" t="s">
        <v>203</v>
      </c>
      <c r="G3" t="s">
        <v>204</v>
      </c>
      <c r="H3" t="e">
        <f>VLOOKUP(D3,#REF!,1,FALSE)</f>
        <v>#REF!</v>
      </c>
    </row>
    <row r="4" spans="1:8" hidden="1" x14ac:dyDescent="0.25">
      <c r="A4" t="s">
        <v>74</v>
      </c>
      <c r="B4" t="s">
        <v>205</v>
      </c>
      <c r="C4" t="s">
        <v>206</v>
      </c>
      <c r="D4" t="s">
        <v>46</v>
      </c>
      <c r="E4">
        <v>26</v>
      </c>
      <c r="F4" t="s">
        <v>203</v>
      </c>
      <c r="G4" t="s">
        <v>204</v>
      </c>
      <c r="H4" t="e">
        <f>VLOOKUP(D4,#REF!,1,FALSE)</f>
        <v>#REF!</v>
      </c>
    </row>
    <row r="5" spans="1:8" hidden="1" x14ac:dyDescent="0.25">
      <c r="A5" t="s">
        <v>75</v>
      </c>
      <c r="B5" t="s">
        <v>207</v>
      </c>
      <c r="C5" t="s">
        <v>208</v>
      </c>
      <c r="D5" t="s">
        <v>39</v>
      </c>
      <c r="E5">
        <v>23</v>
      </c>
      <c r="F5" t="s">
        <v>209</v>
      </c>
      <c r="G5" t="s">
        <v>210</v>
      </c>
      <c r="H5" t="e">
        <f>VLOOKUP(D5,#REF!,1,FALSE)</f>
        <v>#REF!</v>
      </c>
    </row>
    <row r="6" spans="1:8" hidden="1" x14ac:dyDescent="0.25">
      <c r="A6" t="s">
        <v>76</v>
      </c>
      <c r="B6" t="s">
        <v>211</v>
      </c>
      <c r="C6" t="s">
        <v>212</v>
      </c>
      <c r="D6" t="s">
        <v>48</v>
      </c>
      <c r="E6">
        <v>26</v>
      </c>
      <c r="F6" t="s">
        <v>213</v>
      </c>
      <c r="G6" t="s">
        <v>214</v>
      </c>
      <c r="H6" t="e">
        <f>VLOOKUP(D6,#REF!,1,FALSE)</f>
        <v>#REF!</v>
      </c>
    </row>
    <row r="7" spans="1:8" hidden="1" x14ac:dyDescent="0.25">
      <c r="A7" t="s">
        <v>77</v>
      </c>
      <c r="B7" t="s">
        <v>215</v>
      </c>
      <c r="C7" t="s">
        <v>216</v>
      </c>
      <c r="D7" t="s">
        <v>36</v>
      </c>
      <c r="E7">
        <v>26</v>
      </c>
      <c r="F7" t="s">
        <v>217</v>
      </c>
      <c r="G7" t="s">
        <v>218</v>
      </c>
      <c r="H7" t="e">
        <f>VLOOKUP(D7,#REF!,1,FALSE)</f>
        <v>#REF!</v>
      </c>
    </row>
    <row r="8" spans="1:8" hidden="1" x14ac:dyDescent="0.25">
      <c r="A8" t="s">
        <v>78</v>
      </c>
      <c r="B8" t="s">
        <v>219</v>
      </c>
      <c r="C8" t="s">
        <v>220</v>
      </c>
      <c r="D8" t="s">
        <v>49</v>
      </c>
      <c r="E8">
        <v>23</v>
      </c>
      <c r="F8" t="s">
        <v>217</v>
      </c>
      <c r="G8" t="s">
        <v>218</v>
      </c>
      <c r="H8" t="e">
        <f>VLOOKUP(D8,#REF!,1,FALSE)</f>
        <v>#REF!</v>
      </c>
    </row>
    <row r="9" spans="1:8" hidden="1" x14ac:dyDescent="0.25">
      <c r="A9" t="s">
        <v>79</v>
      </c>
      <c r="B9" t="s">
        <v>221</v>
      </c>
      <c r="C9" t="s">
        <v>222</v>
      </c>
      <c r="D9" t="s">
        <v>52</v>
      </c>
      <c r="E9">
        <v>23</v>
      </c>
      <c r="F9" t="s">
        <v>217</v>
      </c>
      <c r="G9" t="s">
        <v>218</v>
      </c>
      <c r="H9" t="e">
        <f>VLOOKUP(D9,#REF!,1,FALSE)</f>
        <v>#REF!</v>
      </c>
    </row>
    <row r="10" spans="1:8" hidden="1" x14ac:dyDescent="0.25">
      <c r="A10" t="s">
        <v>80</v>
      </c>
      <c r="B10" t="s">
        <v>223</v>
      </c>
      <c r="C10" t="s">
        <v>224</v>
      </c>
      <c r="D10" t="s">
        <v>15</v>
      </c>
      <c r="E10">
        <v>27</v>
      </c>
      <c r="F10" t="s">
        <v>225</v>
      </c>
      <c r="G10" t="s">
        <v>226</v>
      </c>
      <c r="H10" t="e">
        <f>VLOOKUP(D10,#REF!,1,FALSE)</f>
        <v>#REF!</v>
      </c>
    </row>
    <row r="11" spans="1:8" hidden="1" x14ac:dyDescent="0.25">
      <c r="A11" t="s">
        <v>81</v>
      </c>
      <c r="B11" t="s">
        <v>227</v>
      </c>
      <c r="C11" t="s">
        <v>228</v>
      </c>
      <c r="D11" t="s">
        <v>20</v>
      </c>
      <c r="E11">
        <v>28</v>
      </c>
      <c r="F11" t="s">
        <v>225</v>
      </c>
      <c r="G11" t="s">
        <v>226</v>
      </c>
      <c r="H11" t="e">
        <f>VLOOKUP(D11,#REF!,1,FALSE)</f>
        <v>#REF!</v>
      </c>
    </row>
    <row r="12" spans="1:8" hidden="1" x14ac:dyDescent="0.25">
      <c r="A12" t="s">
        <v>82</v>
      </c>
      <c r="B12" t="s">
        <v>229</v>
      </c>
      <c r="C12" t="s">
        <v>230</v>
      </c>
      <c r="D12" t="s">
        <v>37</v>
      </c>
      <c r="E12">
        <v>27</v>
      </c>
      <c r="F12" t="s">
        <v>225</v>
      </c>
      <c r="G12" t="s">
        <v>226</v>
      </c>
      <c r="H12" t="e">
        <f>VLOOKUP(D12,#REF!,1,FALSE)</f>
        <v>#REF!</v>
      </c>
    </row>
    <row r="13" spans="1:8" hidden="1" x14ac:dyDescent="0.25">
      <c r="A13" t="s">
        <v>83</v>
      </c>
      <c r="B13" t="s">
        <v>231</v>
      </c>
      <c r="C13" t="s">
        <v>232</v>
      </c>
      <c r="D13" t="s">
        <v>41</v>
      </c>
      <c r="E13">
        <v>23</v>
      </c>
      <c r="F13" t="s">
        <v>225</v>
      </c>
      <c r="G13" t="s">
        <v>226</v>
      </c>
      <c r="H13" t="e">
        <f>VLOOKUP(D13,#REF!,1,FALSE)</f>
        <v>#REF!</v>
      </c>
    </row>
    <row r="14" spans="1:8" x14ac:dyDescent="0.25">
      <c r="A14" t="s">
        <v>84</v>
      </c>
      <c r="B14" t="s">
        <v>233</v>
      </c>
      <c r="C14" t="s">
        <v>234</v>
      </c>
      <c r="D14" t="s">
        <v>235</v>
      </c>
      <c r="E14">
        <v>32</v>
      </c>
      <c r="F14" t="s">
        <v>236</v>
      </c>
      <c r="G14" t="s">
        <v>237</v>
      </c>
      <c r="H14" t="e">
        <f>VLOOKUP(D14,#REF!,1,FALSE)</f>
        <v>#REF!</v>
      </c>
    </row>
    <row r="15" spans="1:8" hidden="1" x14ac:dyDescent="0.25">
      <c r="A15" t="s">
        <v>85</v>
      </c>
      <c r="B15" t="s">
        <v>238</v>
      </c>
      <c r="C15" t="s">
        <v>239</v>
      </c>
      <c r="D15" t="s">
        <v>56</v>
      </c>
      <c r="E15">
        <v>28</v>
      </c>
      <c r="F15" t="s">
        <v>236</v>
      </c>
      <c r="G15" t="s">
        <v>237</v>
      </c>
      <c r="H15" t="e">
        <f>VLOOKUP(D15,#REF!,1,FALSE)</f>
        <v>#REF!</v>
      </c>
    </row>
    <row r="16" spans="1:8" hidden="1" x14ac:dyDescent="0.25">
      <c r="A16" t="s">
        <v>86</v>
      </c>
      <c r="B16" t="s">
        <v>240</v>
      </c>
      <c r="C16" t="s">
        <v>241</v>
      </c>
      <c r="D16" t="s">
        <v>30</v>
      </c>
      <c r="E16">
        <v>27</v>
      </c>
      <c r="F16" t="s">
        <v>242</v>
      </c>
      <c r="G16" t="s">
        <v>243</v>
      </c>
      <c r="H16" t="e">
        <f>VLOOKUP(D16,#REF!,1,FALSE)</f>
        <v>#REF!</v>
      </c>
    </row>
    <row r="17" spans="1:8" hidden="1" x14ac:dyDescent="0.25">
      <c r="A17" t="s">
        <v>87</v>
      </c>
      <c r="B17" t="s">
        <v>244</v>
      </c>
      <c r="C17" t="s">
        <v>245</v>
      </c>
      <c r="D17" t="s">
        <v>4</v>
      </c>
      <c r="E17">
        <v>26</v>
      </c>
      <c r="F17" t="s">
        <v>242</v>
      </c>
      <c r="G17" t="s">
        <v>243</v>
      </c>
      <c r="H17" t="e">
        <f>VLOOKUP(D17,#REF!,1,FALSE)</f>
        <v>#REF!</v>
      </c>
    </row>
    <row r="18" spans="1:8" hidden="1" x14ac:dyDescent="0.25">
      <c r="A18" t="s">
        <v>88</v>
      </c>
      <c r="B18" t="s">
        <v>246</v>
      </c>
      <c r="C18" t="s">
        <v>247</v>
      </c>
      <c r="D18" t="s">
        <v>42</v>
      </c>
      <c r="E18">
        <v>28</v>
      </c>
      <c r="F18" t="s">
        <v>242</v>
      </c>
      <c r="G18" t="s">
        <v>243</v>
      </c>
      <c r="H18" t="e">
        <f>VLOOKUP(D18,#REF!,1,FALSE)</f>
        <v>#REF!</v>
      </c>
    </row>
    <row r="19" spans="1:8" hidden="1" x14ac:dyDescent="0.25">
      <c r="A19" t="s">
        <v>89</v>
      </c>
      <c r="B19" t="s">
        <v>248</v>
      </c>
      <c r="C19" t="s">
        <v>249</v>
      </c>
      <c r="D19" t="s">
        <v>32</v>
      </c>
      <c r="E19">
        <v>29</v>
      </c>
      <c r="F19" t="s">
        <v>250</v>
      </c>
      <c r="G19" t="s">
        <v>251</v>
      </c>
      <c r="H19" t="e">
        <f>VLOOKUP(D19,#REF!,1,FALSE)</f>
        <v>#REF!</v>
      </c>
    </row>
    <row r="20" spans="1:8" hidden="1" x14ac:dyDescent="0.25">
      <c r="A20" t="s">
        <v>90</v>
      </c>
      <c r="B20" t="s">
        <v>252</v>
      </c>
      <c r="C20" t="s">
        <v>253</v>
      </c>
      <c r="D20" t="s">
        <v>70</v>
      </c>
      <c r="E20">
        <v>29</v>
      </c>
      <c r="F20" t="s">
        <v>250</v>
      </c>
      <c r="G20" t="s">
        <v>251</v>
      </c>
      <c r="H20" t="e">
        <f>VLOOKUP(D20,#REF!,1,FALSE)</f>
        <v>#REF!</v>
      </c>
    </row>
    <row r="21" spans="1:8" hidden="1" x14ac:dyDescent="0.25">
      <c r="A21" t="s">
        <v>91</v>
      </c>
      <c r="B21" t="s">
        <v>254</v>
      </c>
      <c r="C21" t="s">
        <v>255</v>
      </c>
      <c r="D21" t="s">
        <v>45</v>
      </c>
      <c r="E21">
        <v>23</v>
      </c>
      <c r="F21" t="s">
        <v>250</v>
      </c>
      <c r="G21" t="s">
        <v>251</v>
      </c>
      <c r="H21" t="e">
        <f>VLOOKUP(D21,#REF!,1,FALSE)</f>
        <v>#REF!</v>
      </c>
    </row>
    <row r="22" spans="1:8" x14ac:dyDescent="0.25">
      <c r="A22" t="s">
        <v>92</v>
      </c>
      <c r="B22" t="s">
        <v>256</v>
      </c>
      <c r="C22" t="s">
        <v>257</v>
      </c>
      <c r="D22" t="s">
        <v>258</v>
      </c>
      <c r="E22">
        <v>23</v>
      </c>
      <c r="F22" t="s">
        <v>259</v>
      </c>
      <c r="G22" t="s">
        <v>260</v>
      </c>
      <c r="H22" t="e">
        <f>VLOOKUP(D22,#REF!,1,FALSE)</f>
        <v>#REF!</v>
      </c>
    </row>
    <row r="23" spans="1:8" hidden="1" x14ac:dyDescent="0.25">
      <c r="A23" t="s">
        <v>93</v>
      </c>
      <c r="B23" t="s">
        <v>261</v>
      </c>
      <c r="C23" t="s">
        <v>262</v>
      </c>
      <c r="D23" t="s">
        <v>10</v>
      </c>
      <c r="E23">
        <v>27</v>
      </c>
      <c r="F23" t="s">
        <v>259</v>
      </c>
      <c r="G23" t="s">
        <v>260</v>
      </c>
      <c r="H23" t="e">
        <f>VLOOKUP(D23,#REF!,1,FALSE)</f>
        <v>#REF!</v>
      </c>
    </row>
    <row r="24" spans="1:8" hidden="1" x14ac:dyDescent="0.25">
      <c r="A24" t="s">
        <v>94</v>
      </c>
      <c r="B24" t="s">
        <v>263</v>
      </c>
      <c r="C24" t="s">
        <v>264</v>
      </c>
      <c r="D24" t="s">
        <v>16</v>
      </c>
      <c r="E24">
        <v>24</v>
      </c>
      <c r="F24" t="s">
        <v>259</v>
      </c>
      <c r="G24" t="s">
        <v>260</v>
      </c>
      <c r="H24" t="e">
        <f>VLOOKUP(D24,#REF!,1,FALSE)</f>
        <v>#REF!</v>
      </c>
    </row>
    <row r="25" spans="1:8" x14ac:dyDescent="0.25">
      <c r="A25" t="s">
        <v>95</v>
      </c>
      <c r="B25" t="s">
        <v>265</v>
      </c>
      <c r="C25" t="s">
        <v>266</v>
      </c>
      <c r="D25" t="s">
        <v>267</v>
      </c>
      <c r="E25">
        <v>27</v>
      </c>
      <c r="F25" t="s">
        <v>268</v>
      </c>
      <c r="G25" t="s">
        <v>269</v>
      </c>
      <c r="H25" t="e">
        <f>VLOOKUP(D25,#REF!,1,FALSE)</f>
        <v>#REF!</v>
      </c>
    </row>
    <row r="26" spans="1:8" hidden="1" x14ac:dyDescent="0.25">
      <c r="A26" t="s">
        <v>96</v>
      </c>
      <c r="B26" t="s">
        <v>270</v>
      </c>
      <c r="C26" t="s">
        <v>271</v>
      </c>
      <c r="D26" t="s">
        <v>14</v>
      </c>
      <c r="E26">
        <v>28</v>
      </c>
      <c r="F26" t="s">
        <v>268</v>
      </c>
      <c r="G26" t="s">
        <v>269</v>
      </c>
      <c r="H26" t="e">
        <f>VLOOKUP(D26,#REF!,1,FALSE)</f>
        <v>#REF!</v>
      </c>
    </row>
    <row r="27" spans="1:8" hidden="1" x14ac:dyDescent="0.25">
      <c r="A27" t="s">
        <v>97</v>
      </c>
      <c r="B27" t="s">
        <v>272</v>
      </c>
      <c r="C27" t="s">
        <v>273</v>
      </c>
      <c r="D27" t="s">
        <v>3</v>
      </c>
      <c r="E27">
        <v>28</v>
      </c>
      <c r="F27" t="s">
        <v>274</v>
      </c>
      <c r="G27" t="s">
        <v>275</v>
      </c>
      <c r="H27" t="e">
        <f>VLOOKUP(D27,#REF!,1,FALSE)</f>
        <v>#REF!</v>
      </c>
    </row>
    <row r="28" spans="1:8" hidden="1" x14ac:dyDescent="0.25">
      <c r="A28" t="s">
        <v>98</v>
      </c>
      <c r="B28" t="s">
        <v>276</v>
      </c>
      <c r="C28" t="s">
        <v>277</v>
      </c>
      <c r="D28" t="s">
        <v>57</v>
      </c>
      <c r="E28">
        <v>24</v>
      </c>
      <c r="F28" t="s">
        <v>274</v>
      </c>
      <c r="G28" t="s">
        <v>275</v>
      </c>
      <c r="H28" t="e">
        <f>VLOOKUP(D28,#REF!,1,FALSE)</f>
        <v>#REF!</v>
      </c>
    </row>
    <row r="29" spans="1:8" x14ac:dyDescent="0.25">
      <c r="A29" t="s">
        <v>99</v>
      </c>
      <c r="B29" t="s">
        <v>278</v>
      </c>
      <c r="C29" t="s">
        <v>279</v>
      </c>
      <c r="D29" t="s">
        <v>280</v>
      </c>
      <c r="E29">
        <v>31</v>
      </c>
      <c r="F29" t="s">
        <v>274</v>
      </c>
      <c r="G29" t="s">
        <v>275</v>
      </c>
      <c r="H29" t="e">
        <f>VLOOKUP(D29,#REF!,1,FALSE)</f>
        <v>#REF!</v>
      </c>
    </row>
    <row r="30" spans="1:8" x14ac:dyDescent="0.25">
      <c r="A30" t="s">
        <v>100</v>
      </c>
      <c r="B30" t="s">
        <v>281</v>
      </c>
      <c r="C30" t="s">
        <v>282</v>
      </c>
      <c r="D30" t="s">
        <v>283</v>
      </c>
      <c r="E30">
        <v>30</v>
      </c>
      <c r="F30" t="s">
        <v>274</v>
      </c>
      <c r="G30" t="s">
        <v>275</v>
      </c>
      <c r="H30" t="e">
        <f>VLOOKUP(D30,#REF!,1,FALSE)</f>
        <v>#REF!</v>
      </c>
    </row>
    <row r="31" spans="1:8" hidden="1" x14ac:dyDescent="0.25">
      <c r="A31" t="s">
        <v>101</v>
      </c>
      <c r="B31" t="s">
        <v>284</v>
      </c>
      <c r="C31" t="s">
        <v>285</v>
      </c>
      <c r="D31" t="s">
        <v>23</v>
      </c>
      <c r="E31">
        <v>24</v>
      </c>
      <c r="F31" t="s">
        <v>286</v>
      </c>
      <c r="G31" t="s">
        <v>287</v>
      </c>
      <c r="H31" t="e">
        <f>VLOOKUP(D31,#REF!,1,FALSE)</f>
        <v>#REF!</v>
      </c>
    </row>
    <row r="32" spans="1:8" hidden="1" x14ac:dyDescent="0.25">
      <c r="A32" t="s">
        <v>102</v>
      </c>
      <c r="B32" t="s">
        <v>288</v>
      </c>
      <c r="C32" t="s">
        <v>289</v>
      </c>
      <c r="D32" t="s">
        <v>24</v>
      </c>
      <c r="E32">
        <v>29</v>
      </c>
      <c r="F32" t="s">
        <v>286</v>
      </c>
      <c r="G32" t="s">
        <v>287</v>
      </c>
      <c r="H32" t="e">
        <f>VLOOKUP(D32,#REF!,1,FALSE)</f>
        <v>#REF!</v>
      </c>
    </row>
    <row r="33" spans="1:8" hidden="1" x14ac:dyDescent="0.25">
      <c r="A33" t="s">
        <v>103</v>
      </c>
      <c r="B33" t="s">
        <v>290</v>
      </c>
      <c r="C33" t="s">
        <v>291</v>
      </c>
      <c r="D33" t="s">
        <v>54</v>
      </c>
      <c r="E33">
        <v>30</v>
      </c>
      <c r="F33" t="s">
        <v>292</v>
      </c>
      <c r="G33" t="s">
        <v>293</v>
      </c>
      <c r="H33" t="e">
        <f>VLOOKUP(D33,#REF!,1,FALSE)</f>
        <v>#REF!</v>
      </c>
    </row>
    <row r="34" spans="1:8" x14ac:dyDescent="0.25">
      <c r="A34" t="s">
        <v>104</v>
      </c>
      <c r="B34" t="s">
        <v>294</v>
      </c>
      <c r="C34" t="s">
        <v>295</v>
      </c>
      <c r="D34" t="s">
        <v>296</v>
      </c>
      <c r="E34">
        <v>24</v>
      </c>
      <c r="F34" t="s">
        <v>297</v>
      </c>
      <c r="G34" t="s">
        <v>298</v>
      </c>
      <c r="H34" t="e">
        <f>VLOOKUP(D34,#REF!,1,FALSE)</f>
        <v>#REF!</v>
      </c>
    </row>
    <row r="35" spans="1:8" x14ac:dyDescent="0.25">
      <c r="A35" t="s">
        <v>105</v>
      </c>
      <c r="B35" t="s">
        <v>299</v>
      </c>
      <c r="C35" t="s">
        <v>300</v>
      </c>
      <c r="D35" t="s">
        <v>301</v>
      </c>
      <c r="E35">
        <v>26</v>
      </c>
      <c r="F35" t="s">
        <v>302</v>
      </c>
      <c r="G35" t="s">
        <v>303</v>
      </c>
      <c r="H35" t="e">
        <f>VLOOKUP(D35,#REF!,1,FALSE)</f>
        <v>#REF!</v>
      </c>
    </row>
    <row r="36" spans="1:8" hidden="1" x14ac:dyDescent="0.25">
      <c r="A36" t="s">
        <v>106</v>
      </c>
      <c r="B36" t="s">
        <v>304</v>
      </c>
      <c r="C36" t="s">
        <v>305</v>
      </c>
      <c r="D36" t="s">
        <v>13</v>
      </c>
      <c r="E36">
        <v>26</v>
      </c>
      <c r="F36" t="s">
        <v>302</v>
      </c>
      <c r="G36" t="s">
        <v>303</v>
      </c>
      <c r="H36" t="e">
        <f>VLOOKUP(D36,#REF!,1,FALSE)</f>
        <v>#REF!</v>
      </c>
    </row>
    <row r="37" spans="1:8" hidden="1" x14ac:dyDescent="0.25">
      <c r="A37" t="s">
        <v>107</v>
      </c>
      <c r="B37" t="s">
        <v>306</v>
      </c>
      <c r="C37" t="s">
        <v>307</v>
      </c>
      <c r="D37" t="s">
        <v>61</v>
      </c>
      <c r="E37">
        <v>33</v>
      </c>
      <c r="F37" t="s">
        <v>308</v>
      </c>
      <c r="G37" t="s">
        <v>309</v>
      </c>
      <c r="H37" t="e">
        <f>VLOOKUP(D37,#REF!,1,FALSE)</f>
        <v>#REF!</v>
      </c>
    </row>
    <row r="38" spans="1:8" hidden="1" x14ac:dyDescent="0.25">
      <c r="A38" t="s">
        <v>108</v>
      </c>
      <c r="B38" t="s">
        <v>310</v>
      </c>
      <c r="C38" t="s">
        <v>311</v>
      </c>
      <c r="D38" t="s">
        <v>27</v>
      </c>
      <c r="E38">
        <v>23</v>
      </c>
      <c r="F38" t="s">
        <v>308</v>
      </c>
      <c r="G38" t="s">
        <v>309</v>
      </c>
      <c r="H38" t="e">
        <f>VLOOKUP(D38,#REF!,1,FALSE)</f>
        <v>#REF!</v>
      </c>
    </row>
    <row r="39" spans="1:8" x14ac:dyDescent="0.25">
      <c r="A39" t="s">
        <v>109</v>
      </c>
      <c r="B39" t="s">
        <v>312</v>
      </c>
      <c r="C39" t="s">
        <v>313</v>
      </c>
      <c r="D39" t="s">
        <v>314</v>
      </c>
      <c r="E39">
        <v>24</v>
      </c>
      <c r="F39" t="s">
        <v>308</v>
      </c>
      <c r="G39" t="s">
        <v>309</v>
      </c>
      <c r="H39" t="e">
        <f>VLOOKUP(D39,#REF!,1,FALSE)</f>
        <v>#REF!</v>
      </c>
    </row>
    <row r="40" spans="1:8" x14ac:dyDescent="0.25">
      <c r="A40" t="s">
        <v>110</v>
      </c>
      <c r="B40" t="s">
        <v>315</v>
      </c>
      <c r="C40" t="s">
        <v>316</v>
      </c>
      <c r="D40" t="s">
        <v>317</v>
      </c>
      <c r="E40">
        <v>30</v>
      </c>
      <c r="F40" t="s">
        <v>308</v>
      </c>
      <c r="G40" t="s">
        <v>309</v>
      </c>
      <c r="H40" t="e">
        <f>VLOOKUP(D40,#REF!,1,FALSE)</f>
        <v>#REF!</v>
      </c>
    </row>
    <row r="41" spans="1:8" hidden="1" x14ac:dyDescent="0.25">
      <c r="A41" t="s">
        <v>111</v>
      </c>
      <c r="B41" t="s">
        <v>318</v>
      </c>
      <c r="C41" t="s">
        <v>319</v>
      </c>
      <c r="D41" t="s">
        <v>11</v>
      </c>
      <c r="E41">
        <v>28</v>
      </c>
      <c r="F41" t="s">
        <v>320</v>
      </c>
      <c r="G41" t="s">
        <v>321</v>
      </c>
      <c r="H41" t="e">
        <f>VLOOKUP(D41,#REF!,1,FALSE)</f>
        <v>#REF!</v>
      </c>
    </row>
    <row r="42" spans="1:8" x14ac:dyDescent="0.25">
      <c r="A42" t="s">
        <v>112</v>
      </c>
      <c r="B42" t="s">
        <v>322</v>
      </c>
      <c r="C42" t="s">
        <v>323</v>
      </c>
      <c r="D42" t="s">
        <v>324</v>
      </c>
      <c r="E42">
        <v>26</v>
      </c>
      <c r="F42" t="s">
        <v>325</v>
      </c>
      <c r="G42" t="s">
        <v>326</v>
      </c>
      <c r="H42" t="e">
        <f>VLOOKUP(D42,#REF!,1,FALSE)</f>
        <v>#REF!</v>
      </c>
    </row>
    <row r="43" spans="1:8" x14ac:dyDescent="0.25">
      <c r="A43" t="s">
        <v>113</v>
      </c>
      <c r="B43" t="s">
        <v>327</v>
      </c>
      <c r="C43" t="s">
        <v>328</v>
      </c>
      <c r="D43" t="s">
        <v>329</v>
      </c>
      <c r="E43">
        <v>30</v>
      </c>
      <c r="F43" t="s">
        <v>325</v>
      </c>
      <c r="G43" t="s">
        <v>326</v>
      </c>
      <c r="H43" t="e">
        <f>VLOOKUP(D43,#REF!,1,FALSE)</f>
        <v>#REF!</v>
      </c>
    </row>
    <row r="44" spans="1:8" x14ac:dyDescent="0.25">
      <c r="A44" t="s">
        <v>114</v>
      </c>
      <c r="B44" t="s">
        <v>330</v>
      </c>
      <c r="C44" t="s">
        <v>331</v>
      </c>
      <c r="D44" t="s">
        <v>332</v>
      </c>
      <c r="E44">
        <v>29</v>
      </c>
      <c r="F44" t="s">
        <v>325</v>
      </c>
      <c r="G44" t="s">
        <v>326</v>
      </c>
      <c r="H44" t="e">
        <f>VLOOKUP(D44,#REF!,1,FALSE)</f>
        <v>#REF!</v>
      </c>
    </row>
    <row r="45" spans="1:8" x14ac:dyDescent="0.25">
      <c r="A45" t="s">
        <v>115</v>
      </c>
      <c r="B45" t="s">
        <v>333</v>
      </c>
      <c r="C45" t="s">
        <v>334</v>
      </c>
      <c r="D45" t="s">
        <v>335</v>
      </c>
      <c r="E45">
        <v>24</v>
      </c>
      <c r="F45" t="s">
        <v>336</v>
      </c>
      <c r="G45" t="s">
        <v>337</v>
      </c>
      <c r="H45" t="e">
        <f>VLOOKUP(D45,#REF!,1,FALSE)</f>
        <v>#REF!</v>
      </c>
    </row>
    <row r="46" spans="1:8" hidden="1" x14ac:dyDescent="0.25">
      <c r="A46" t="s">
        <v>116</v>
      </c>
      <c r="B46" t="s">
        <v>338</v>
      </c>
      <c r="C46" t="s">
        <v>339</v>
      </c>
      <c r="D46" t="s">
        <v>9</v>
      </c>
      <c r="E46">
        <v>27</v>
      </c>
      <c r="F46" t="s">
        <v>336</v>
      </c>
      <c r="G46" t="s">
        <v>337</v>
      </c>
      <c r="H46" t="e">
        <f>VLOOKUP(D46,#REF!,1,FALSE)</f>
        <v>#REF!</v>
      </c>
    </row>
    <row r="47" spans="1:8" hidden="1" x14ac:dyDescent="0.25">
      <c r="A47" t="s">
        <v>117</v>
      </c>
      <c r="B47" t="s">
        <v>340</v>
      </c>
      <c r="C47" t="s">
        <v>341</v>
      </c>
      <c r="D47" t="s">
        <v>26</v>
      </c>
      <c r="E47">
        <v>24</v>
      </c>
      <c r="F47" t="s">
        <v>342</v>
      </c>
      <c r="G47" t="s">
        <v>343</v>
      </c>
      <c r="H47" t="e">
        <f>VLOOKUP(D47,#REF!,1,FALSE)</f>
        <v>#REF!</v>
      </c>
    </row>
    <row r="48" spans="1:8" hidden="1" x14ac:dyDescent="0.25">
      <c r="A48" t="s">
        <v>118</v>
      </c>
      <c r="B48" t="s">
        <v>344</v>
      </c>
      <c r="C48" t="s">
        <v>345</v>
      </c>
      <c r="D48" t="s">
        <v>31</v>
      </c>
      <c r="E48">
        <v>26</v>
      </c>
      <c r="F48" t="s">
        <v>342</v>
      </c>
      <c r="G48" t="s">
        <v>343</v>
      </c>
      <c r="H48" t="e">
        <f>VLOOKUP(D48,#REF!,1,FALSE)</f>
        <v>#REF!</v>
      </c>
    </row>
    <row r="49" spans="1:8" hidden="1" x14ac:dyDescent="0.25">
      <c r="A49" t="s">
        <v>119</v>
      </c>
      <c r="B49" t="s">
        <v>346</v>
      </c>
      <c r="C49" t="s">
        <v>347</v>
      </c>
      <c r="D49" t="s">
        <v>5</v>
      </c>
      <c r="E49">
        <v>25</v>
      </c>
      <c r="F49" t="s">
        <v>348</v>
      </c>
      <c r="G49" t="s">
        <v>349</v>
      </c>
      <c r="H49" t="e">
        <f>VLOOKUP(D49,#REF!,1,FALSE)</f>
        <v>#REF!</v>
      </c>
    </row>
    <row r="50" spans="1:8" x14ac:dyDescent="0.25">
      <c r="A50" t="s">
        <v>120</v>
      </c>
      <c r="B50" t="s">
        <v>350</v>
      </c>
      <c r="C50" t="s">
        <v>351</v>
      </c>
      <c r="D50" t="s">
        <v>352</v>
      </c>
      <c r="E50">
        <v>26</v>
      </c>
      <c r="F50" t="s">
        <v>353</v>
      </c>
      <c r="G50" t="s">
        <v>354</v>
      </c>
      <c r="H50" t="e">
        <f>VLOOKUP(D50,#REF!,1,FALSE)</f>
        <v>#REF!</v>
      </c>
    </row>
    <row r="51" spans="1:8" x14ac:dyDescent="0.25">
      <c r="A51" t="s">
        <v>121</v>
      </c>
      <c r="B51" t="s">
        <v>355</v>
      </c>
      <c r="C51" t="s">
        <v>356</v>
      </c>
      <c r="D51" t="s">
        <v>621</v>
      </c>
      <c r="E51">
        <v>41</v>
      </c>
      <c r="F51" t="s">
        <v>357</v>
      </c>
      <c r="G51" t="s">
        <v>358</v>
      </c>
      <c r="H51" t="e">
        <f>VLOOKUP(D51,#REF!,1,FALSE)</f>
        <v>#REF!</v>
      </c>
    </row>
    <row r="52" spans="1:8" hidden="1" x14ac:dyDescent="0.25">
      <c r="A52" t="s">
        <v>122</v>
      </c>
      <c r="B52" t="s">
        <v>359</v>
      </c>
      <c r="C52" t="s">
        <v>360</v>
      </c>
      <c r="D52" t="s">
        <v>22</v>
      </c>
      <c r="E52">
        <v>25</v>
      </c>
      <c r="F52" t="s">
        <v>361</v>
      </c>
      <c r="G52" t="s">
        <v>362</v>
      </c>
      <c r="H52" t="e">
        <f>VLOOKUP(D52,#REF!,1,FALSE)</f>
        <v>#REF!</v>
      </c>
    </row>
    <row r="53" spans="1:8" hidden="1" x14ac:dyDescent="0.25">
      <c r="A53" t="s">
        <v>123</v>
      </c>
      <c r="B53" t="s">
        <v>363</v>
      </c>
      <c r="C53" t="s">
        <v>364</v>
      </c>
      <c r="D53" t="s">
        <v>55</v>
      </c>
      <c r="E53">
        <v>28</v>
      </c>
      <c r="F53" t="s">
        <v>361</v>
      </c>
      <c r="G53" t="s">
        <v>362</v>
      </c>
      <c r="H53" t="e">
        <f>VLOOKUP(D53,#REF!,1,FALSE)</f>
        <v>#REF!</v>
      </c>
    </row>
    <row r="54" spans="1:8" x14ac:dyDescent="0.25">
      <c r="A54" t="s">
        <v>124</v>
      </c>
      <c r="B54" t="s">
        <v>365</v>
      </c>
      <c r="C54" t="s">
        <v>366</v>
      </c>
      <c r="D54" t="s">
        <v>367</v>
      </c>
      <c r="E54">
        <v>26</v>
      </c>
      <c r="F54" t="s">
        <v>368</v>
      </c>
      <c r="G54" t="s">
        <v>369</v>
      </c>
      <c r="H54" t="e">
        <f>VLOOKUP(D54,#REF!,1,FALSE)</f>
        <v>#REF!</v>
      </c>
    </row>
    <row r="55" spans="1:8" hidden="1" x14ac:dyDescent="0.25">
      <c r="A55" t="s">
        <v>125</v>
      </c>
      <c r="B55" t="s">
        <v>370</v>
      </c>
      <c r="C55" t="s">
        <v>371</v>
      </c>
      <c r="D55" t="s">
        <v>7</v>
      </c>
      <c r="E55">
        <v>24</v>
      </c>
      <c r="F55" t="s">
        <v>372</v>
      </c>
      <c r="G55" t="s">
        <v>373</v>
      </c>
      <c r="H55" t="e">
        <f>VLOOKUP(D55,#REF!,1,FALSE)</f>
        <v>#REF!</v>
      </c>
    </row>
    <row r="56" spans="1:8" x14ac:dyDescent="0.25">
      <c r="A56" t="s">
        <v>126</v>
      </c>
      <c r="B56" t="s">
        <v>374</v>
      </c>
      <c r="C56" t="s">
        <v>375</v>
      </c>
      <c r="D56" t="s">
        <v>376</v>
      </c>
      <c r="E56">
        <v>26</v>
      </c>
      <c r="F56" t="s">
        <v>372</v>
      </c>
      <c r="G56" t="s">
        <v>373</v>
      </c>
      <c r="H56" t="e">
        <f>VLOOKUP(D56,#REF!,1,FALSE)</f>
        <v>#REF!</v>
      </c>
    </row>
    <row r="57" spans="1:8" hidden="1" x14ac:dyDescent="0.25">
      <c r="A57" t="s">
        <v>127</v>
      </c>
      <c r="B57" t="s">
        <v>377</v>
      </c>
      <c r="C57" t="s">
        <v>378</v>
      </c>
      <c r="D57" t="s">
        <v>8</v>
      </c>
      <c r="E57">
        <v>23</v>
      </c>
      <c r="F57" t="s">
        <v>379</v>
      </c>
      <c r="G57" t="s">
        <v>380</v>
      </c>
      <c r="H57" t="e">
        <f>VLOOKUP(D57,#REF!,1,FALSE)</f>
        <v>#REF!</v>
      </c>
    </row>
    <row r="58" spans="1:8" x14ac:dyDescent="0.25">
      <c r="A58" t="s">
        <v>128</v>
      </c>
      <c r="B58" t="s">
        <v>381</v>
      </c>
      <c r="C58" t="s">
        <v>382</v>
      </c>
      <c r="D58" t="s">
        <v>383</v>
      </c>
      <c r="E58">
        <v>25</v>
      </c>
      <c r="F58" t="s">
        <v>379</v>
      </c>
      <c r="G58" t="s">
        <v>380</v>
      </c>
      <c r="H58" t="e">
        <f>VLOOKUP(D58,#REF!,1,FALSE)</f>
        <v>#REF!</v>
      </c>
    </row>
    <row r="59" spans="1:8" hidden="1" x14ac:dyDescent="0.25">
      <c r="A59" t="s">
        <v>129</v>
      </c>
      <c r="B59" t="s">
        <v>384</v>
      </c>
      <c r="C59" t="s">
        <v>385</v>
      </c>
      <c r="D59" t="s">
        <v>65</v>
      </c>
      <c r="E59">
        <v>25</v>
      </c>
      <c r="F59" t="s">
        <v>386</v>
      </c>
      <c r="G59" t="s">
        <v>387</v>
      </c>
      <c r="H59" t="e">
        <f>VLOOKUP(D59,#REF!,1,FALSE)</f>
        <v>#REF!</v>
      </c>
    </row>
    <row r="60" spans="1:8" x14ac:dyDescent="0.25">
      <c r="A60" t="s">
        <v>130</v>
      </c>
      <c r="B60" t="s">
        <v>388</v>
      </c>
      <c r="C60" t="s">
        <v>389</v>
      </c>
      <c r="D60" t="s">
        <v>390</v>
      </c>
      <c r="E60">
        <v>24</v>
      </c>
      <c r="F60" t="s">
        <v>391</v>
      </c>
      <c r="G60" t="s">
        <v>392</v>
      </c>
      <c r="H60" t="e">
        <f>VLOOKUP(D60,#REF!,1,FALSE)</f>
        <v>#REF!</v>
      </c>
    </row>
    <row r="61" spans="1:8" x14ac:dyDescent="0.25">
      <c r="A61" t="s">
        <v>131</v>
      </c>
      <c r="B61" t="s">
        <v>393</v>
      </c>
      <c r="C61" t="s">
        <v>394</v>
      </c>
      <c r="D61" t="s">
        <v>395</v>
      </c>
      <c r="E61">
        <v>27</v>
      </c>
      <c r="F61" t="s">
        <v>396</v>
      </c>
      <c r="G61" t="s">
        <v>397</v>
      </c>
      <c r="H61" t="e">
        <f>VLOOKUP(D61,#REF!,1,FALSE)</f>
        <v>#REF!</v>
      </c>
    </row>
    <row r="62" spans="1:8" x14ac:dyDescent="0.25">
      <c r="A62" t="s">
        <v>132</v>
      </c>
      <c r="B62" t="s">
        <v>398</v>
      </c>
      <c r="C62" t="s">
        <v>399</v>
      </c>
      <c r="D62" t="s">
        <v>400</v>
      </c>
      <c r="E62">
        <v>26</v>
      </c>
      <c r="F62" t="s">
        <v>396</v>
      </c>
      <c r="G62" t="s">
        <v>397</v>
      </c>
      <c r="H62" t="e">
        <f>VLOOKUP(D62,#REF!,1,FALSE)</f>
        <v>#REF!</v>
      </c>
    </row>
    <row r="63" spans="1:8" x14ac:dyDescent="0.25">
      <c r="A63" t="s">
        <v>133</v>
      </c>
      <c r="B63" t="s">
        <v>401</v>
      </c>
      <c r="C63" t="s">
        <v>402</v>
      </c>
      <c r="D63" t="s">
        <v>403</v>
      </c>
      <c r="E63">
        <v>27</v>
      </c>
      <c r="F63" t="s">
        <v>404</v>
      </c>
      <c r="G63" t="s">
        <v>405</v>
      </c>
      <c r="H63" t="e">
        <f>VLOOKUP(D63,#REF!,1,FALSE)</f>
        <v>#REF!</v>
      </c>
    </row>
    <row r="64" spans="1:8" x14ac:dyDescent="0.25">
      <c r="A64" t="s">
        <v>134</v>
      </c>
      <c r="B64" t="s">
        <v>406</v>
      </c>
      <c r="C64" t="s">
        <v>407</v>
      </c>
      <c r="D64" t="s">
        <v>408</v>
      </c>
      <c r="E64">
        <v>27</v>
      </c>
      <c r="F64" t="s">
        <v>409</v>
      </c>
      <c r="G64" t="s">
        <v>410</v>
      </c>
      <c r="H64" t="e">
        <f>VLOOKUP(D64,#REF!,1,FALSE)</f>
        <v>#REF!</v>
      </c>
    </row>
    <row r="65" spans="1:8" x14ac:dyDescent="0.25">
      <c r="A65" t="s">
        <v>135</v>
      </c>
      <c r="B65" t="s">
        <v>411</v>
      </c>
      <c r="C65" t="s">
        <v>412</v>
      </c>
      <c r="D65" t="s">
        <v>413</v>
      </c>
      <c r="E65">
        <v>25</v>
      </c>
      <c r="F65" t="s">
        <v>414</v>
      </c>
      <c r="G65" t="s">
        <v>415</v>
      </c>
      <c r="H65" t="e">
        <f>VLOOKUP(D65,#REF!,1,FALSE)</f>
        <v>#REF!</v>
      </c>
    </row>
    <row r="66" spans="1:8" x14ac:dyDescent="0.25">
      <c r="A66" t="s">
        <v>136</v>
      </c>
      <c r="B66" t="s">
        <v>416</v>
      </c>
      <c r="C66" t="s">
        <v>417</v>
      </c>
      <c r="D66" t="s">
        <v>418</v>
      </c>
      <c r="E66">
        <v>24</v>
      </c>
      <c r="F66" t="s">
        <v>414</v>
      </c>
      <c r="G66" t="s">
        <v>415</v>
      </c>
      <c r="H66" t="e">
        <f>VLOOKUP(D66,#REF!,1,FALSE)</f>
        <v>#REF!</v>
      </c>
    </row>
    <row r="67" spans="1:8" x14ac:dyDescent="0.25">
      <c r="A67" t="s">
        <v>137</v>
      </c>
      <c r="B67" t="s">
        <v>419</v>
      </c>
      <c r="C67" t="s">
        <v>420</v>
      </c>
      <c r="D67" t="s">
        <v>421</v>
      </c>
      <c r="E67">
        <v>26</v>
      </c>
      <c r="F67" t="s">
        <v>414</v>
      </c>
      <c r="G67" t="s">
        <v>415</v>
      </c>
      <c r="H67" t="e">
        <f>VLOOKUP(D67,#REF!,1,FALSE)</f>
        <v>#REF!</v>
      </c>
    </row>
    <row r="68" spans="1:8" hidden="1" x14ac:dyDescent="0.25">
      <c r="A68" t="s">
        <v>138</v>
      </c>
      <c r="B68" t="s">
        <v>422</v>
      </c>
      <c r="C68" t="s">
        <v>423</v>
      </c>
      <c r="D68" t="s">
        <v>44</v>
      </c>
      <c r="E68">
        <v>27</v>
      </c>
      <c r="F68" t="s">
        <v>424</v>
      </c>
      <c r="G68" t="s">
        <v>425</v>
      </c>
      <c r="H68" t="e">
        <f>VLOOKUP(D68,#REF!,1,FALSE)</f>
        <v>#REF!</v>
      </c>
    </row>
    <row r="69" spans="1:8" hidden="1" x14ac:dyDescent="0.25">
      <c r="A69" t="s">
        <v>139</v>
      </c>
      <c r="B69" t="s">
        <v>426</v>
      </c>
      <c r="C69" t="s">
        <v>427</v>
      </c>
      <c r="D69" t="s">
        <v>12</v>
      </c>
      <c r="E69">
        <v>27</v>
      </c>
      <c r="F69" t="s">
        <v>424</v>
      </c>
      <c r="G69" t="s">
        <v>425</v>
      </c>
      <c r="H69" t="e">
        <f>VLOOKUP(D69,#REF!,1,FALSE)</f>
        <v>#REF!</v>
      </c>
    </row>
    <row r="70" spans="1:8" x14ac:dyDescent="0.25">
      <c r="A70" t="s">
        <v>140</v>
      </c>
      <c r="B70" t="s">
        <v>428</v>
      </c>
      <c r="C70" t="s">
        <v>429</v>
      </c>
      <c r="D70" t="s">
        <v>430</v>
      </c>
      <c r="E70">
        <v>30</v>
      </c>
      <c r="F70" t="s">
        <v>431</v>
      </c>
      <c r="G70" t="s">
        <v>432</v>
      </c>
      <c r="H70" t="e">
        <f>VLOOKUP(D70,#REF!,1,FALSE)</f>
        <v>#REF!</v>
      </c>
    </row>
    <row r="71" spans="1:8" x14ac:dyDescent="0.25">
      <c r="A71" t="s">
        <v>141</v>
      </c>
      <c r="B71" t="s">
        <v>433</v>
      </c>
      <c r="C71" t="s">
        <v>434</v>
      </c>
      <c r="D71" t="s">
        <v>435</v>
      </c>
      <c r="E71">
        <v>24</v>
      </c>
      <c r="F71" t="s">
        <v>431</v>
      </c>
      <c r="G71" t="s">
        <v>432</v>
      </c>
      <c r="H71" t="e">
        <f>VLOOKUP(D71,#REF!,1,FALSE)</f>
        <v>#REF!</v>
      </c>
    </row>
    <row r="72" spans="1:8" x14ac:dyDescent="0.25">
      <c r="A72" t="s">
        <v>142</v>
      </c>
      <c r="B72" t="s">
        <v>436</v>
      </c>
      <c r="C72" t="s">
        <v>437</v>
      </c>
      <c r="D72" t="s">
        <v>438</v>
      </c>
      <c r="E72">
        <v>26</v>
      </c>
      <c r="F72" t="s">
        <v>431</v>
      </c>
      <c r="G72" t="s">
        <v>432</v>
      </c>
      <c r="H72" t="e">
        <f>VLOOKUP(D72,#REF!,1,FALSE)</f>
        <v>#REF!</v>
      </c>
    </row>
    <row r="73" spans="1:8" x14ac:dyDescent="0.25">
      <c r="A73" t="s">
        <v>143</v>
      </c>
      <c r="B73" t="s">
        <v>439</v>
      </c>
      <c r="C73" t="s">
        <v>440</v>
      </c>
      <c r="D73" t="s">
        <v>441</v>
      </c>
      <c r="E73">
        <v>25</v>
      </c>
      <c r="F73" t="s">
        <v>442</v>
      </c>
      <c r="G73" t="s">
        <v>443</v>
      </c>
      <c r="H73" t="e">
        <f>VLOOKUP(D73,#REF!,1,FALSE)</f>
        <v>#REF!</v>
      </c>
    </row>
    <row r="74" spans="1:8" hidden="1" x14ac:dyDescent="0.25">
      <c r="A74" t="s">
        <v>144</v>
      </c>
      <c r="B74" t="s">
        <v>444</v>
      </c>
      <c r="C74" t="s">
        <v>445</v>
      </c>
      <c r="D74" t="s">
        <v>28</v>
      </c>
      <c r="E74">
        <v>26</v>
      </c>
      <c r="F74" t="s">
        <v>446</v>
      </c>
      <c r="G74" t="s">
        <v>447</v>
      </c>
      <c r="H74" t="e">
        <f>VLOOKUP(D74,#REF!,1,FALSE)</f>
        <v>#REF!</v>
      </c>
    </row>
    <row r="75" spans="1:8" x14ac:dyDescent="0.25">
      <c r="A75" t="s">
        <v>145</v>
      </c>
      <c r="B75" t="s">
        <v>448</v>
      </c>
      <c r="C75" t="s">
        <v>449</v>
      </c>
      <c r="D75" t="s">
        <v>450</v>
      </c>
      <c r="E75">
        <v>27</v>
      </c>
      <c r="F75" t="s">
        <v>446</v>
      </c>
      <c r="G75" t="s">
        <v>447</v>
      </c>
      <c r="H75" t="e">
        <f>VLOOKUP(D75,#REF!,1,FALSE)</f>
        <v>#REF!</v>
      </c>
    </row>
    <row r="76" spans="1:8" hidden="1" x14ac:dyDescent="0.25">
      <c r="A76" t="s">
        <v>146</v>
      </c>
      <c r="B76" t="s">
        <v>451</v>
      </c>
      <c r="C76" t="s">
        <v>452</v>
      </c>
      <c r="D76" t="s">
        <v>67</v>
      </c>
      <c r="E76">
        <v>25</v>
      </c>
      <c r="F76" t="s">
        <v>446</v>
      </c>
      <c r="G76" t="s">
        <v>447</v>
      </c>
      <c r="H76" t="e">
        <f>VLOOKUP(D76,#REF!,1,FALSE)</f>
        <v>#REF!</v>
      </c>
    </row>
    <row r="77" spans="1:8" x14ac:dyDescent="0.25">
      <c r="A77" t="s">
        <v>147</v>
      </c>
      <c r="B77" t="s">
        <v>453</v>
      </c>
      <c r="C77" t="s">
        <v>454</v>
      </c>
      <c r="D77" t="s">
        <v>455</v>
      </c>
      <c r="E77">
        <v>28</v>
      </c>
      <c r="F77" t="s">
        <v>446</v>
      </c>
      <c r="G77" t="s">
        <v>447</v>
      </c>
      <c r="H77" t="e">
        <f>VLOOKUP(D77,#REF!,1,FALSE)</f>
        <v>#REF!</v>
      </c>
    </row>
    <row r="78" spans="1:8" hidden="1" x14ac:dyDescent="0.25">
      <c r="A78" t="s">
        <v>148</v>
      </c>
      <c r="B78" t="s">
        <v>456</v>
      </c>
      <c r="C78" t="s">
        <v>457</v>
      </c>
      <c r="D78" t="s">
        <v>47</v>
      </c>
      <c r="E78">
        <v>27</v>
      </c>
      <c r="F78" t="s">
        <v>446</v>
      </c>
      <c r="G78" t="s">
        <v>447</v>
      </c>
      <c r="H78" t="e">
        <f>VLOOKUP(D78,#REF!,1,FALSE)</f>
        <v>#REF!</v>
      </c>
    </row>
    <row r="79" spans="1:8" x14ac:dyDescent="0.25">
      <c r="A79" t="s">
        <v>149</v>
      </c>
      <c r="B79" t="s">
        <v>458</v>
      </c>
      <c r="C79" t="s">
        <v>459</v>
      </c>
      <c r="D79" t="s">
        <v>460</v>
      </c>
      <c r="E79">
        <v>26</v>
      </c>
      <c r="F79" t="s">
        <v>446</v>
      </c>
      <c r="G79" t="s">
        <v>447</v>
      </c>
      <c r="H79" t="e">
        <f>VLOOKUP(D79,#REF!,1,FALSE)</f>
        <v>#REF!</v>
      </c>
    </row>
    <row r="80" spans="1:8" hidden="1" x14ac:dyDescent="0.25">
      <c r="A80" t="s">
        <v>150</v>
      </c>
      <c r="B80" t="s">
        <v>461</v>
      </c>
      <c r="C80" t="s">
        <v>462</v>
      </c>
      <c r="D80" t="s">
        <v>463</v>
      </c>
      <c r="E80">
        <v>29</v>
      </c>
      <c r="F80" t="s">
        <v>464</v>
      </c>
      <c r="G80" t="s">
        <v>465</v>
      </c>
      <c r="H80" t="e">
        <f>VLOOKUP(D80,#REF!,1,FALSE)</f>
        <v>#REF!</v>
      </c>
    </row>
    <row r="81" spans="1:8" x14ac:dyDescent="0.25">
      <c r="A81" t="s">
        <v>151</v>
      </c>
      <c r="B81" t="s">
        <v>466</v>
      </c>
      <c r="C81" t="s">
        <v>467</v>
      </c>
      <c r="D81" t="s">
        <v>468</v>
      </c>
      <c r="E81">
        <v>24</v>
      </c>
      <c r="F81" t="s">
        <v>469</v>
      </c>
      <c r="G81" t="s">
        <v>470</v>
      </c>
      <c r="H81" t="e">
        <f>VLOOKUP(D81,#REF!,1,FALSE)</f>
        <v>#REF!</v>
      </c>
    </row>
    <row r="82" spans="1:8" x14ac:dyDescent="0.25">
      <c r="A82" t="s">
        <v>152</v>
      </c>
      <c r="B82" t="s">
        <v>471</v>
      </c>
      <c r="C82" t="s">
        <v>472</v>
      </c>
      <c r="D82" t="s">
        <v>473</v>
      </c>
      <c r="E82">
        <v>26</v>
      </c>
      <c r="F82" t="s">
        <v>474</v>
      </c>
      <c r="G82" t="s">
        <v>475</v>
      </c>
      <c r="H82" t="e">
        <f>VLOOKUP(D82,#REF!,1,FALSE)</f>
        <v>#REF!</v>
      </c>
    </row>
    <row r="83" spans="1:8" x14ac:dyDescent="0.25">
      <c r="A83" t="s">
        <v>153</v>
      </c>
      <c r="B83" t="s">
        <v>476</v>
      </c>
      <c r="C83" t="s">
        <v>477</v>
      </c>
      <c r="D83" t="s">
        <v>478</v>
      </c>
      <c r="E83">
        <v>30</v>
      </c>
      <c r="F83" t="s">
        <v>474</v>
      </c>
      <c r="G83" t="s">
        <v>475</v>
      </c>
      <c r="H83" t="e">
        <f>VLOOKUP(D83,#REF!,1,FALSE)</f>
        <v>#REF!</v>
      </c>
    </row>
    <row r="84" spans="1:8" x14ac:dyDescent="0.25">
      <c r="A84" t="s">
        <v>154</v>
      </c>
      <c r="B84" t="s">
        <v>479</v>
      </c>
      <c r="C84" t="s">
        <v>480</v>
      </c>
      <c r="D84" t="s">
        <v>481</v>
      </c>
      <c r="E84">
        <v>25</v>
      </c>
      <c r="F84" t="s">
        <v>474</v>
      </c>
      <c r="G84" t="s">
        <v>475</v>
      </c>
      <c r="H84" t="e">
        <f>VLOOKUP(D84,#REF!,1,FALSE)</f>
        <v>#REF!</v>
      </c>
    </row>
    <row r="85" spans="1:8" hidden="1" x14ac:dyDescent="0.25">
      <c r="A85" t="s">
        <v>155</v>
      </c>
      <c r="B85" t="s">
        <v>482</v>
      </c>
      <c r="C85" t="s">
        <v>483</v>
      </c>
      <c r="D85" t="s">
        <v>33</v>
      </c>
      <c r="E85">
        <v>28</v>
      </c>
      <c r="F85" t="s">
        <v>474</v>
      </c>
      <c r="G85" t="s">
        <v>475</v>
      </c>
      <c r="H85" t="e">
        <f>VLOOKUP(D85,#REF!,1,FALSE)</f>
        <v>#REF!</v>
      </c>
    </row>
    <row r="86" spans="1:8" x14ac:dyDescent="0.25">
      <c r="A86" t="s">
        <v>156</v>
      </c>
      <c r="B86" t="s">
        <v>484</v>
      </c>
      <c r="C86" t="s">
        <v>485</v>
      </c>
      <c r="D86" t="s">
        <v>486</v>
      </c>
      <c r="E86">
        <v>30</v>
      </c>
      <c r="F86" t="s">
        <v>474</v>
      </c>
      <c r="G86" t="s">
        <v>475</v>
      </c>
      <c r="H86" t="e">
        <f>VLOOKUP(D86,#REF!,1,FALSE)</f>
        <v>#REF!</v>
      </c>
    </row>
    <row r="87" spans="1:8" x14ac:dyDescent="0.25">
      <c r="A87" t="s">
        <v>157</v>
      </c>
      <c r="B87" t="s">
        <v>487</v>
      </c>
      <c r="C87" t="s">
        <v>488</v>
      </c>
      <c r="D87" t="s">
        <v>489</v>
      </c>
      <c r="E87">
        <v>26</v>
      </c>
      <c r="F87" t="s">
        <v>490</v>
      </c>
      <c r="G87" t="s">
        <v>491</v>
      </c>
      <c r="H87" t="e">
        <f>VLOOKUP(D87,#REF!,1,FALSE)</f>
        <v>#REF!</v>
      </c>
    </row>
    <row r="88" spans="1:8" x14ac:dyDescent="0.25">
      <c r="A88" t="s">
        <v>158</v>
      </c>
      <c r="B88" t="s">
        <v>492</v>
      </c>
      <c r="C88" t="s">
        <v>493</v>
      </c>
      <c r="D88" t="s">
        <v>494</v>
      </c>
      <c r="E88">
        <v>25</v>
      </c>
      <c r="F88" t="s">
        <v>490</v>
      </c>
      <c r="G88" t="s">
        <v>491</v>
      </c>
      <c r="H88" t="e">
        <f>VLOOKUP(D88,#REF!,1,FALSE)</f>
        <v>#REF!</v>
      </c>
    </row>
    <row r="89" spans="1:8" x14ac:dyDescent="0.25">
      <c r="A89" t="s">
        <v>159</v>
      </c>
      <c r="B89" t="s">
        <v>495</v>
      </c>
      <c r="C89" t="s">
        <v>496</v>
      </c>
      <c r="D89" t="s">
        <v>497</v>
      </c>
      <c r="E89">
        <v>23</v>
      </c>
      <c r="F89" t="s">
        <v>490</v>
      </c>
      <c r="G89" t="s">
        <v>491</v>
      </c>
      <c r="H89" t="e">
        <f>VLOOKUP(D89,#REF!,1,FALSE)</f>
        <v>#REF!</v>
      </c>
    </row>
    <row r="90" spans="1:8" hidden="1" x14ac:dyDescent="0.25">
      <c r="A90" t="s">
        <v>160</v>
      </c>
      <c r="B90" t="s">
        <v>498</v>
      </c>
      <c r="C90" t="s">
        <v>499</v>
      </c>
      <c r="D90" t="s">
        <v>500</v>
      </c>
      <c r="E90">
        <v>35</v>
      </c>
      <c r="F90" t="s">
        <v>490</v>
      </c>
      <c r="G90" t="s">
        <v>491</v>
      </c>
      <c r="H90" t="e">
        <f>VLOOKUP(D90,#REF!,1,FALSE)</f>
        <v>#REF!</v>
      </c>
    </row>
    <row r="91" spans="1:8" x14ac:dyDescent="0.25">
      <c r="A91" t="s">
        <v>161</v>
      </c>
      <c r="B91" t="s">
        <v>501</v>
      </c>
      <c r="C91" t="s">
        <v>502</v>
      </c>
      <c r="D91" t="s">
        <v>503</v>
      </c>
      <c r="E91">
        <v>26</v>
      </c>
      <c r="F91" t="s">
        <v>504</v>
      </c>
      <c r="G91" t="s">
        <v>505</v>
      </c>
      <c r="H91" t="e">
        <f>VLOOKUP(D91,#REF!,1,FALSE)</f>
        <v>#REF!</v>
      </c>
    </row>
    <row r="92" spans="1:8" x14ac:dyDescent="0.25">
      <c r="A92" t="s">
        <v>162</v>
      </c>
      <c r="B92" t="s">
        <v>506</v>
      </c>
      <c r="C92" t="s">
        <v>507</v>
      </c>
      <c r="D92" t="s">
        <v>508</v>
      </c>
      <c r="E92">
        <v>26</v>
      </c>
      <c r="F92" t="s">
        <v>509</v>
      </c>
      <c r="G92" t="s">
        <v>510</v>
      </c>
      <c r="H92" t="e">
        <f>VLOOKUP(D92,#REF!,1,FALSE)</f>
        <v>#REF!</v>
      </c>
    </row>
    <row r="93" spans="1:8" x14ac:dyDescent="0.25">
      <c r="A93" t="s">
        <v>163</v>
      </c>
      <c r="B93" t="s">
        <v>511</v>
      </c>
      <c r="C93" t="s">
        <v>512</v>
      </c>
      <c r="D93" t="s">
        <v>513</v>
      </c>
      <c r="E93">
        <v>26</v>
      </c>
      <c r="F93" t="s">
        <v>514</v>
      </c>
      <c r="G93" t="s">
        <v>515</v>
      </c>
      <c r="H93" t="e">
        <f>VLOOKUP(D93,#REF!,1,FALSE)</f>
        <v>#REF!</v>
      </c>
    </row>
    <row r="94" spans="1:8" x14ac:dyDescent="0.25">
      <c r="A94" t="s">
        <v>164</v>
      </c>
      <c r="B94" t="s">
        <v>516</v>
      </c>
      <c r="C94" t="s">
        <v>517</v>
      </c>
      <c r="D94" t="s">
        <v>518</v>
      </c>
      <c r="E94">
        <v>24</v>
      </c>
      <c r="F94" t="s">
        <v>519</v>
      </c>
      <c r="G94" t="s">
        <v>520</v>
      </c>
      <c r="H94" t="e">
        <f>VLOOKUP(D94,#REF!,1,FALSE)</f>
        <v>#REF!</v>
      </c>
    </row>
    <row r="95" spans="1:8" x14ac:dyDescent="0.25">
      <c r="A95" t="s">
        <v>165</v>
      </c>
      <c r="B95" t="s">
        <v>521</v>
      </c>
      <c r="C95" t="s">
        <v>522</v>
      </c>
      <c r="D95" t="s">
        <v>523</v>
      </c>
      <c r="E95">
        <v>29</v>
      </c>
      <c r="F95" t="s">
        <v>524</v>
      </c>
      <c r="G95" t="s">
        <v>525</v>
      </c>
      <c r="H95" t="e">
        <f>VLOOKUP(D95,#REF!,1,FALSE)</f>
        <v>#REF!</v>
      </c>
    </row>
    <row r="96" spans="1:8" x14ac:dyDescent="0.25">
      <c r="A96" t="s">
        <v>166</v>
      </c>
      <c r="B96" t="s">
        <v>526</v>
      </c>
      <c r="C96" t="s">
        <v>527</v>
      </c>
      <c r="D96" t="s">
        <v>528</v>
      </c>
      <c r="E96">
        <v>26</v>
      </c>
      <c r="F96" t="s">
        <v>529</v>
      </c>
      <c r="G96" t="s">
        <v>530</v>
      </c>
      <c r="H96" t="e">
        <f>VLOOKUP(D96,#REF!,1,FALSE)</f>
        <v>#REF!</v>
      </c>
    </row>
    <row r="97" spans="1:8" x14ac:dyDescent="0.25">
      <c r="A97" t="s">
        <v>167</v>
      </c>
      <c r="B97" t="s">
        <v>531</v>
      </c>
      <c r="C97" t="s">
        <v>532</v>
      </c>
      <c r="D97" t="s">
        <v>533</v>
      </c>
      <c r="E97">
        <v>26</v>
      </c>
      <c r="F97" t="s">
        <v>529</v>
      </c>
      <c r="G97" t="s">
        <v>530</v>
      </c>
      <c r="H97" t="e">
        <f>VLOOKUP(D97,#REF!,1,FALSE)</f>
        <v>#REF!</v>
      </c>
    </row>
    <row r="98" spans="1:8" hidden="1" x14ac:dyDescent="0.25">
      <c r="A98" t="s">
        <v>168</v>
      </c>
      <c r="B98" t="s">
        <v>534</v>
      </c>
      <c r="C98" t="s">
        <v>535</v>
      </c>
      <c r="D98" t="s">
        <v>43</v>
      </c>
      <c r="E98">
        <v>24</v>
      </c>
      <c r="F98" t="s">
        <v>529</v>
      </c>
      <c r="G98" t="s">
        <v>530</v>
      </c>
      <c r="H98" t="e">
        <f>VLOOKUP(D98,#REF!,1,FALSE)</f>
        <v>#REF!</v>
      </c>
    </row>
    <row r="99" spans="1:8" x14ac:dyDescent="0.25">
      <c r="A99" t="s">
        <v>169</v>
      </c>
      <c r="B99" t="s">
        <v>536</v>
      </c>
      <c r="C99" t="s">
        <v>537</v>
      </c>
      <c r="D99" t="s">
        <v>538</v>
      </c>
      <c r="E99">
        <v>27</v>
      </c>
      <c r="F99" t="s">
        <v>539</v>
      </c>
      <c r="G99" t="s">
        <v>540</v>
      </c>
      <c r="H99" t="e">
        <f>VLOOKUP(D99,#REF!,1,FALSE)</f>
        <v>#REF!</v>
      </c>
    </row>
    <row r="100" spans="1:8" x14ac:dyDescent="0.25">
      <c r="A100" t="s">
        <v>170</v>
      </c>
      <c r="B100" t="s">
        <v>541</v>
      </c>
      <c r="C100" t="s">
        <v>542</v>
      </c>
      <c r="D100" t="s">
        <v>543</v>
      </c>
      <c r="E100">
        <v>27</v>
      </c>
      <c r="F100" t="s">
        <v>539</v>
      </c>
      <c r="G100" t="s">
        <v>540</v>
      </c>
      <c r="H100" t="e">
        <f>VLOOKUP(D100,#REF!,1,FALSE)</f>
        <v>#REF!</v>
      </c>
    </row>
    <row r="101" spans="1:8" x14ac:dyDescent="0.25">
      <c r="A101" t="s">
        <v>171</v>
      </c>
      <c r="B101" t="s">
        <v>544</v>
      </c>
      <c r="C101" t="s">
        <v>545</v>
      </c>
      <c r="D101" t="s">
        <v>546</v>
      </c>
      <c r="E101">
        <v>38</v>
      </c>
      <c r="F101" t="s">
        <v>539</v>
      </c>
      <c r="G101" t="s">
        <v>540</v>
      </c>
      <c r="H101" t="e">
        <f>VLOOKUP(D101,#REF!,1,FALSE)</f>
        <v>#REF!</v>
      </c>
    </row>
    <row r="102" spans="1:8" hidden="1" x14ac:dyDescent="0.25">
      <c r="A102" t="s">
        <v>172</v>
      </c>
      <c r="B102" t="s">
        <v>547</v>
      </c>
      <c r="C102" t="s">
        <v>548</v>
      </c>
      <c r="D102" t="s">
        <v>64</v>
      </c>
      <c r="E102">
        <v>29</v>
      </c>
      <c r="F102" t="s">
        <v>539</v>
      </c>
      <c r="G102" t="s">
        <v>540</v>
      </c>
      <c r="H102" t="e">
        <f>VLOOKUP(D102,#REF!,1,FALSE)</f>
        <v>#REF!</v>
      </c>
    </row>
    <row r="103" spans="1:8" x14ac:dyDescent="0.25">
      <c r="A103" t="s">
        <v>173</v>
      </c>
      <c r="B103" t="s">
        <v>549</v>
      </c>
      <c r="C103" t="s">
        <v>550</v>
      </c>
      <c r="D103" t="s">
        <v>551</v>
      </c>
      <c r="E103">
        <v>28</v>
      </c>
      <c r="F103" t="s">
        <v>552</v>
      </c>
      <c r="G103" t="s">
        <v>553</v>
      </c>
      <c r="H103" t="e">
        <f>VLOOKUP(D103,#REF!,1,FALSE)</f>
        <v>#REF!</v>
      </c>
    </row>
    <row r="104" spans="1:8" hidden="1" x14ac:dyDescent="0.25">
      <c r="A104" t="s">
        <v>174</v>
      </c>
      <c r="B104" t="s">
        <v>554</v>
      </c>
      <c r="C104" t="s">
        <v>555</v>
      </c>
      <c r="D104" t="s">
        <v>38</v>
      </c>
      <c r="E104">
        <v>32</v>
      </c>
      <c r="F104" t="s">
        <v>552</v>
      </c>
      <c r="G104" t="s">
        <v>553</v>
      </c>
      <c r="H104" t="e">
        <f>VLOOKUP(D104,#REF!,1,FALSE)</f>
        <v>#REF!</v>
      </c>
    </row>
    <row r="105" spans="1:8" x14ac:dyDescent="0.25">
      <c r="A105" t="s">
        <v>175</v>
      </c>
      <c r="B105" t="s">
        <v>556</v>
      </c>
      <c r="C105" t="s">
        <v>557</v>
      </c>
      <c r="D105" t="s">
        <v>558</v>
      </c>
      <c r="E105">
        <v>30</v>
      </c>
      <c r="F105" t="s">
        <v>559</v>
      </c>
      <c r="G105" t="s">
        <v>560</v>
      </c>
      <c r="H105" t="e">
        <f>VLOOKUP(D105,#REF!,1,FALSE)</f>
        <v>#REF!</v>
      </c>
    </row>
    <row r="106" spans="1:8" x14ac:dyDescent="0.25">
      <c r="A106" t="s">
        <v>176</v>
      </c>
      <c r="B106" t="s">
        <v>561</v>
      </c>
      <c r="C106" t="s">
        <v>562</v>
      </c>
      <c r="D106" t="s">
        <v>563</v>
      </c>
      <c r="E106">
        <v>28</v>
      </c>
      <c r="F106" t="s">
        <v>564</v>
      </c>
      <c r="G106" t="s">
        <v>565</v>
      </c>
      <c r="H106" t="e">
        <f>VLOOKUP(D106,#REF!,1,FALSE)</f>
        <v>#REF!</v>
      </c>
    </row>
    <row r="107" spans="1:8" x14ac:dyDescent="0.25">
      <c r="A107" t="s">
        <v>177</v>
      </c>
      <c r="B107" t="s">
        <v>566</v>
      </c>
      <c r="C107" t="s">
        <v>567</v>
      </c>
      <c r="D107" t="s">
        <v>568</v>
      </c>
      <c r="E107">
        <v>26</v>
      </c>
      <c r="F107" t="s">
        <v>569</v>
      </c>
      <c r="G107" t="s">
        <v>570</v>
      </c>
      <c r="H107" t="e">
        <f>VLOOKUP(D107,#REF!,1,FALSE)</f>
        <v>#REF!</v>
      </c>
    </row>
    <row r="108" spans="1:8" x14ac:dyDescent="0.25">
      <c r="A108" t="s">
        <v>178</v>
      </c>
      <c r="B108" t="s">
        <v>571</v>
      </c>
      <c r="C108" t="s">
        <v>572</v>
      </c>
      <c r="D108" t="s">
        <v>573</v>
      </c>
      <c r="E108">
        <v>26</v>
      </c>
      <c r="F108" t="s">
        <v>574</v>
      </c>
      <c r="G108" t="s">
        <v>575</v>
      </c>
      <c r="H108" t="e">
        <f>VLOOKUP(D108,#REF!,1,FALSE)</f>
        <v>#REF!</v>
      </c>
    </row>
    <row r="109" spans="1:8" x14ac:dyDescent="0.25">
      <c r="A109" t="s">
        <v>179</v>
      </c>
      <c r="B109" t="s">
        <v>576</v>
      </c>
      <c r="C109" t="s">
        <v>577</v>
      </c>
      <c r="D109" t="s">
        <v>578</v>
      </c>
      <c r="E109">
        <v>26</v>
      </c>
      <c r="F109" t="s">
        <v>574</v>
      </c>
      <c r="G109" t="s">
        <v>575</v>
      </c>
      <c r="H109" t="e">
        <f>VLOOKUP(D109,#REF!,1,FALSE)</f>
        <v>#REF!</v>
      </c>
    </row>
    <row r="110" spans="1:8" x14ac:dyDescent="0.25">
      <c r="A110" t="s">
        <v>180</v>
      </c>
      <c r="B110" t="s">
        <v>579</v>
      </c>
      <c r="C110" t="s">
        <v>580</v>
      </c>
      <c r="D110" t="s">
        <v>581</v>
      </c>
      <c r="E110">
        <v>28</v>
      </c>
      <c r="F110" t="s">
        <v>582</v>
      </c>
      <c r="G110" t="s">
        <v>583</v>
      </c>
      <c r="H110" t="e">
        <f>VLOOKUP(D110,#REF!,1,FALSE)</f>
        <v>#REF!</v>
      </c>
    </row>
    <row r="111" spans="1:8" hidden="1" x14ac:dyDescent="0.25">
      <c r="A111" t="s">
        <v>181</v>
      </c>
      <c r="B111" t="s">
        <v>584</v>
      </c>
      <c r="C111" t="s">
        <v>585</v>
      </c>
      <c r="D111" t="s">
        <v>40</v>
      </c>
      <c r="E111">
        <v>26</v>
      </c>
      <c r="F111" t="s">
        <v>586</v>
      </c>
      <c r="G111" t="s">
        <v>587</v>
      </c>
      <c r="H111" t="e">
        <f>VLOOKUP(D111,#REF!,1,FALSE)</f>
        <v>#REF!</v>
      </c>
    </row>
    <row r="112" spans="1:8" x14ac:dyDescent="0.25">
      <c r="A112" t="s">
        <v>182</v>
      </c>
      <c r="B112" t="s">
        <v>588</v>
      </c>
      <c r="C112" t="s">
        <v>589</v>
      </c>
      <c r="D112" t="s">
        <v>590</v>
      </c>
      <c r="E112">
        <v>29</v>
      </c>
      <c r="F112" t="s">
        <v>591</v>
      </c>
      <c r="G112" t="s">
        <v>592</v>
      </c>
      <c r="H112" t="e">
        <f>VLOOKUP(D112,#REF!,1,FALSE)</f>
        <v>#REF!</v>
      </c>
    </row>
    <row r="113" spans="1:8" x14ac:dyDescent="0.25">
      <c r="A113" t="s">
        <v>183</v>
      </c>
      <c r="B113" t="s">
        <v>593</v>
      </c>
      <c r="C113" t="s">
        <v>594</v>
      </c>
      <c r="D113" t="s">
        <v>595</v>
      </c>
      <c r="E113">
        <v>28</v>
      </c>
      <c r="F113" t="s">
        <v>591</v>
      </c>
      <c r="G113" t="s">
        <v>592</v>
      </c>
      <c r="H113" t="e">
        <f>VLOOKUP(D113,#REF!,1,FALSE)</f>
        <v>#REF!</v>
      </c>
    </row>
    <row r="114" spans="1:8" x14ac:dyDescent="0.25">
      <c r="A114" t="s">
        <v>184</v>
      </c>
      <c r="B114" t="s">
        <v>596</v>
      </c>
      <c r="C114" t="s">
        <v>597</v>
      </c>
      <c r="D114" t="s">
        <v>598</v>
      </c>
      <c r="E114">
        <v>28</v>
      </c>
      <c r="F114" t="s">
        <v>591</v>
      </c>
      <c r="G114" t="s">
        <v>592</v>
      </c>
      <c r="H114" t="e">
        <f>VLOOKUP(D114,#REF!,1,FALSE)</f>
        <v>#REF!</v>
      </c>
    </row>
    <row r="115" spans="1:8" hidden="1" x14ac:dyDescent="0.25">
      <c r="A115" t="s">
        <v>185</v>
      </c>
      <c r="B115" t="s">
        <v>599</v>
      </c>
      <c r="C115" t="s">
        <v>600</v>
      </c>
      <c r="D115" t="s">
        <v>601</v>
      </c>
      <c r="E115">
        <v>38</v>
      </c>
      <c r="F115" t="s">
        <v>602</v>
      </c>
      <c r="G115" t="s">
        <v>603</v>
      </c>
      <c r="H115" t="e">
        <f>VLOOKUP(D115,#REF!,1,FALSE)</f>
        <v>#REF!</v>
      </c>
    </row>
    <row r="116" spans="1:8" x14ac:dyDescent="0.25">
      <c r="A116" t="s">
        <v>186</v>
      </c>
      <c r="B116" t="s">
        <v>604</v>
      </c>
      <c r="C116" t="s">
        <v>605</v>
      </c>
      <c r="D116" t="s">
        <v>606</v>
      </c>
      <c r="E116">
        <v>27</v>
      </c>
      <c r="F116" t="s">
        <v>602</v>
      </c>
      <c r="G116" t="s">
        <v>603</v>
      </c>
      <c r="H116" t="e">
        <f>VLOOKUP(D116,#REF!,1,FALSE)</f>
        <v>#REF!</v>
      </c>
    </row>
    <row r="117" spans="1:8" x14ac:dyDescent="0.25">
      <c r="A117" t="s">
        <v>187</v>
      </c>
      <c r="B117" t="s">
        <v>607</v>
      </c>
      <c r="C117" t="s">
        <v>608</v>
      </c>
      <c r="D117" t="s">
        <v>609</v>
      </c>
      <c r="E117">
        <v>28</v>
      </c>
      <c r="F117" t="s">
        <v>610</v>
      </c>
      <c r="G117" t="s">
        <v>611</v>
      </c>
      <c r="H117" t="e">
        <f>VLOOKUP(D117,#REF!,1,FALSE)</f>
        <v>#REF!</v>
      </c>
    </row>
    <row r="118" spans="1:8" x14ac:dyDescent="0.25">
      <c r="A118" t="s">
        <v>188</v>
      </c>
      <c r="B118" t="s">
        <v>612</v>
      </c>
      <c r="C118" t="s">
        <v>613</v>
      </c>
      <c r="D118" t="s">
        <v>614</v>
      </c>
      <c r="E118">
        <v>26</v>
      </c>
      <c r="F118">
        <f xml:space="preserve"> 100</f>
        <v>100</v>
      </c>
      <c r="G118" t="s">
        <v>615</v>
      </c>
      <c r="H118" t="e">
        <f>VLOOKUP(D118,#REF!,1,FALSE)</f>
        <v>#REF!</v>
      </c>
    </row>
    <row r="119" spans="1:8" hidden="1" x14ac:dyDescent="0.25">
      <c r="A119" t="s">
        <v>189</v>
      </c>
      <c r="B119" t="s">
        <v>616</v>
      </c>
      <c r="C119" t="s">
        <v>617</v>
      </c>
      <c r="D119" t="s">
        <v>21</v>
      </c>
      <c r="E119">
        <v>28</v>
      </c>
      <c r="F119" t="s">
        <v>194</v>
      </c>
      <c r="G119" t="s">
        <v>195</v>
      </c>
      <c r="H119" t="e">
        <f>VLOOKUP(D119,#REF!,1,FALSE)</f>
        <v>#REF!</v>
      </c>
    </row>
    <row r="120" spans="1:8" x14ac:dyDescent="0.25">
      <c r="A120" t="s">
        <v>190</v>
      </c>
      <c r="B120" t="s">
        <v>618</v>
      </c>
      <c r="C120" t="s">
        <v>619</v>
      </c>
      <c r="D120" t="s">
        <v>620</v>
      </c>
      <c r="E120">
        <v>30</v>
      </c>
      <c r="F120">
        <f xml:space="preserve"> 115</f>
        <v>115</v>
      </c>
      <c r="G120" t="s">
        <v>195</v>
      </c>
      <c r="H120" t="e">
        <f>VLOOKUP(D120,#REF!,1,FALSE)</f>
        <v>#REF!</v>
      </c>
    </row>
  </sheetData>
  <autoFilter ref="A1:H120">
    <filterColumn colId="7">
      <filters>
        <filter val="#N/A"/>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topLeftCell="K1" zoomScaleNormal="100" workbookViewId="0">
      <pane ySplit="1" topLeftCell="A2" activePane="bottomLeft" state="frozen"/>
      <selection pane="bottomLeft" activeCell="L41" sqref="L41"/>
    </sheetView>
  </sheetViews>
  <sheetFormatPr defaultColWidth="9.140625" defaultRowHeight="13.5" x14ac:dyDescent="0.25"/>
  <cols>
    <col min="1" max="1" width="81.42578125" style="15" hidden="1" customWidth="1"/>
    <col min="2" max="2" width="55.42578125" style="15" hidden="1" customWidth="1"/>
    <col min="3" max="3" width="52" style="15" hidden="1" customWidth="1"/>
    <col min="4" max="4" width="16.28515625" style="15" hidden="1" customWidth="1"/>
    <col min="5" max="5" width="17" style="15" hidden="1" customWidth="1"/>
    <col min="6" max="6" width="15.140625" style="15" hidden="1" customWidth="1"/>
    <col min="7" max="10" width="15.85546875" style="15" hidden="1" customWidth="1"/>
    <col min="11" max="11" width="45.42578125" style="15" customWidth="1"/>
    <col min="12" max="12" width="15" style="15" customWidth="1"/>
    <col min="13" max="13" width="14.140625" style="15" customWidth="1"/>
    <col min="14" max="14" width="14.5703125" style="15" customWidth="1"/>
    <col min="15" max="15" width="14.140625" style="15" customWidth="1"/>
    <col min="16" max="16" width="9.140625" style="15"/>
    <col min="17" max="18" width="14.140625" style="15" customWidth="1"/>
    <col min="19" max="19" width="15.85546875" style="15" customWidth="1"/>
    <col min="20" max="20" width="102.5703125" style="15" customWidth="1"/>
    <col min="21" max="16384" width="9.140625" style="19"/>
  </cols>
  <sheetData>
    <row r="1" spans="1:23" ht="54" x14ac:dyDescent="0.25">
      <c r="A1" s="10" t="s">
        <v>898</v>
      </c>
      <c r="B1" s="11" t="s">
        <v>899</v>
      </c>
      <c r="C1" s="12" t="s">
        <v>964</v>
      </c>
      <c r="D1" s="10" t="s">
        <v>900</v>
      </c>
      <c r="E1" s="11" t="s">
        <v>940</v>
      </c>
      <c r="F1" s="11" t="s">
        <v>901</v>
      </c>
      <c r="G1" s="11" t="s">
        <v>902</v>
      </c>
      <c r="H1" s="12" t="s">
        <v>966</v>
      </c>
      <c r="I1" s="12" t="s">
        <v>968</v>
      </c>
      <c r="J1" s="12" t="s">
        <v>967</v>
      </c>
      <c r="K1" s="13" t="s">
        <v>995</v>
      </c>
      <c r="L1" s="13" t="s">
        <v>896</v>
      </c>
      <c r="M1" s="13" t="s">
        <v>895</v>
      </c>
      <c r="N1" s="13" t="s">
        <v>1041</v>
      </c>
      <c r="O1" s="13" t="s">
        <v>1045</v>
      </c>
      <c r="P1" s="13" t="s">
        <v>1012</v>
      </c>
      <c r="Q1" s="13" t="s">
        <v>1010</v>
      </c>
      <c r="R1" s="13" t="s">
        <v>1011</v>
      </c>
      <c r="S1" s="13" t="s">
        <v>891</v>
      </c>
      <c r="T1" s="13" t="s">
        <v>894</v>
      </c>
    </row>
    <row r="2" spans="1:23" ht="13.5" customHeight="1" x14ac:dyDescent="0.25">
      <c r="A2" s="14"/>
      <c r="B2" s="14"/>
      <c r="C2" s="14"/>
      <c r="D2" s="14"/>
      <c r="E2" s="14"/>
      <c r="F2" s="14"/>
      <c r="G2" s="14"/>
      <c r="H2" s="14"/>
      <c r="I2" s="14"/>
      <c r="J2" s="14"/>
      <c r="K2" s="14" t="s">
        <v>831</v>
      </c>
      <c r="L2" s="14"/>
      <c r="M2" s="14"/>
      <c r="N2" s="14"/>
      <c r="O2" s="14"/>
      <c r="P2" s="14"/>
      <c r="Q2" s="14"/>
      <c r="R2" s="14"/>
      <c r="S2" s="14"/>
      <c r="T2" s="14"/>
    </row>
    <row r="3" spans="1:23" ht="13.5" customHeight="1" x14ac:dyDescent="0.25">
      <c r="A3" s="15" t="s">
        <v>832</v>
      </c>
      <c r="B3" s="16"/>
      <c r="C3" s="19" t="s">
        <v>976</v>
      </c>
      <c r="D3" s="15">
        <v>1</v>
      </c>
      <c r="F3" s="15">
        <v>1</v>
      </c>
      <c r="H3" s="15">
        <v>1</v>
      </c>
      <c r="I3" s="15">
        <v>6</v>
      </c>
      <c r="J3" s="15">
        <v>0.1</v>
      </c>
      <c r="K3" s="19" t="s">
        <v>832</v>
      </c>
      <c r="L3" s="22">
        <v>1</v>
      </c>
      <c r="M3" s="22">
        <v>1</v>
      </c>
      <c r="N3" s="22"/>
      <c r="O3" s="22">
        <f>L3+M3+N3</f>
        <v>2</v>
      </c>
      <c r="P3" s="23">
        <v>3.95</v>
      </c>
      <c r="Q3" s="22"/>
      <c r="R3" s="22"/>
      <c r="S3" s="23"/>
      <c r="T3" s="18" t="s">
        <v>1004</v>
      </c>
    </row>
    <row r="4" spans="1:23" ht="13.5" customHeight="1" x14ac:dyDescent="0.25">
      <c r="A4" s="16"/>
      <c r="B4" s="16"/>
      <c r="C4" s="19" t="s">
        <v>977</v>
      </c>
      <c r="H4" s="15">
        <v>1</v>
      </c>
      <c r="I4" s="15">
        <v>5</v>
      </c>
      <c r="J4" s="15">
        <v>0.1</v>
      </c>
      <c r="K4" s="19" t="s">
        <v>1002</v>
      </c>
      <c r="L4" s="22">
        <v>1</v>
      </c>
      <c r="M4" s="22">
        <v>1</v>
      </c>
      <c r="N4" s="22"/>
      <c r="O4" s="22">
        <f t="shared" ref="O4:O67" si="0">L4+M4+N4</f>
        <v>2</v>
      </c>
      <c r="P4" s="23">
        <v>5.95</v>
      </c>
      <c r="Q4" s="22"/>
      <c r="R4" s="22"/>
      <c r="S4" s="23"/>
      <c r="T4" s="15" t="s">
        <v>1005</v>
      </c>
    </row>
    <row r="5" spans="1:23" ht="13.5" customHeight="1" x14ac:dyDescent="0.25">
      <c r="A5" s="15" t="s">
        <v>833</v>
      </c>
      <c r="B5" s="16"/>
      <c r="C5" s="16"/>
      <c r="D5" s="15">
        <v>1</v>
      </c>
      <c r="F5" s="15">
        <v>1</v>
      </c>
      <c r="K5" s="15" t="s">
        <v>833</v>
      </c>
      <c r="L5" s="23">
        <v>1</v>
      </c>
      <c r="M5" s="23">
        <v>1</v>
      </c>
      <c r="N5" s="23"/>
      <c r="O5" s="22">
        <f t="shared" si="0"/>
        <v>2</v>
      </c>
      <c r="P5" s="23" t="s">
        <v>1006</v>
      </c>
      <c r="Q5" s="22"/>
      <c r="R5" s="22"/>
      <c r="S5" s="23"/>
      <c r="W5" s="20"/>
    </row>
    <row r="6" spans="1:23" ht="13.5" customHeight="1" x14ac:dyDescent="0.25">
      <c r="A6" s="15" t="s">
        <v>834</v>
      </c>
      <c r="B6" s="15" t="s">
        <v>834</v>
      </c>
      <c r="C6" s="16"/>
      <c r="D6" s="15">
        <v>1</v>
      </c>
      <c r="F6" s="15">
        <v>1</v>
      </c>
      <c r="G6" s="15">
        <v>1</v>
      </c>
      <c r="K6" s="15" t="s">
        <v>834</v>
      </c>
      <c r="L6" s="23">
        <v>1</v>
      </c>
      <c r="M6" s="23">
        <v>1</v>
      </c>
      <c r="N6" s="23"/>
      <c r="O6" s="22">
        <f t="shared" si="0"/>
        <v>2</v>
      </c>
      <c r="P6" s="23">
        <v>2.5</v>
      </c>
      <c r="Q6" s="22"/>
      <c r="R6" s="22"/>
      <c r="S6" s="23"/>
      <c r="T6" s="15" t="s">
        <v>1007</v>
      </c>
    </row>
    <row r="7" spans="1:23" ht="13.5" customHeight="1" x14ac:dyDescent="0.25">
      <c r="A7" s="15" t="s">
        <v>835</v>
      </c>
      <c r="B7" s="15" t="s">
        <v>907</v>
      </c>
      <c r="C7" s="16"/>
      <c r="D7" s="15">
        <v>4</v>
      </c>
      <c r="F7" s="15">
        <v>2</v>
      </c>
      <c r="G7" s="15">
        <v>7</v>
      </c>
      <c r="K7" s="15" t="s">
        <v>1003</v>
      </c>
      <c r="L7" s="23">
        <v>3</v>
      </c>
      <c r="M7" s="23">
        <v>3</v>
      </c>
      <c r="N7" s="23"/>
      <c r="O7" s="22">
        <f t="shared" si="0"/>
        <v>6</v>
      </c>
      <c r="P7" s="23" t="s">
        <v>1006</v>
      </c>
      <c r="Q7" s="22"/>
      <c r="R7" s="22"/>
      <c r="S7" s="23"/>
      <c r="W7" s="20"/>
    </row>
    <row r="8" spans="1:23" ht="13.5" customHeight="1" x14ac:dyDescent="0.25">
      <c r="A8" s="15" t="s">
        <v>836</v>
      </c>
      <c r="B8" s="16"/>
      <c r="C8" s="15" t="s">
        <v>997</v>
      </c>
      <c r="D8" s="15">
        <v>4</v>
      </c>
      <c r="H8" s="15">
        <v>2</v>
      </c>
      <c r="I8" s="15">
        <v>12</v>
      </c>
      <c r="J8" s="15">
        <v>0.4</v>
      </c>
      <c r="K8" s="15" t="s">
        <v>1043</v>
      </c>
      <c r="L8" s="23">
        <v>2</v>
      </c>
      <c r="M8" s="23">
        <v>2</v>
      </c>
      <c r="N8" s="23"/>
      <c r="O8" s="22">
        <f t="shared" si="0"/>
        <v>4</v>
      </c>
      <c r="P8" s="23" t="s">
        <v>1006</v>
      </c>
      <c r="Q8" s="22"/>
      <c r="R8" s="22"/>
      <c r="S8" s="23"/>
      <c r="W8" s="20"/>
    </row>
    <row r="9" spans="1:23" ht="13.5" customHeight="1" x14ac:dyDescent="0.25">
      <c r="A9" s="15" t="s">
        <v>837</v>
      </c>
      <c r="B9" s="15" t="s">
        <v>908</v>
      </c>
      <c r="C9" s="16"/>
      <c r="D9" s="15">
        <v>1</v>
      </c>
      <c r="F9" s="15">
        <v>2</v>
      </c>
      <c r="G9" s="15">
        <v>1</v>
      </c>
      <c r="K9" s="15" t="s">
        <v>908</v>
      </c>
      <c r="L9" s="23">
        <v>2</v>
      </c>
      <c r="M9" s="23">
        <v>2</v>
      </c>
      <c r="N9" s="23"/>
      <c r="O9" s="22">
        <f t="shared" si="0"/>
        <v>4</v>
      </c>
      <c r="P9" s="23">
        <v>9.9499999999999993</v>
      </c>
      <c r="Q9" s="22"/>
      <c r="R9" s="22"/>
      <c r="S9" s="23"/>
      <c r="T9" s="15" t="s">
        <v>1009</v>
      </c>
      <c r="W9" s="20"/>
    </row>
    <row r="10" spans="1:23" ht="13.5" customHeight="1" x14ac:dyDescent="0.25">
      <c r="A10" s="15" t="s">
        <v>838</v>
      </c>
      <c r="B10" s="16"/>
      <c r="C10" s="15" t="s">
        <v>998</v>
      </c>
      <c r="D10" s="15">
        <v>1</v>
      </c>
      <c r="H10" s="15">
        <v>1</v>
      </c>
      <c r="I10" s="15">
        <v>25</v>
      </c>
      <c r="J10" s="15">
        <v>0.2</v>
      </c>
      <c r="K10" s="15" t="s">
        <v>1042</v>
      </c>
      <c r="L10" s="23">
        <v>2</v>
      </c>
      <c r="M10" s="23">
        <v>2</v>
      </c>
      <c r="N10" s="23"/>
      <c r="O10" s="22">
        <f t="shared" si="0"/>
        <v>4</v>
      </c>
      <c r="P10" s="23"/>
      <c r="Q10" s="22">
        <v>15.95</v>
      </c>
      <c r="R10" s="23">
        <v>9.9499999999999993</v>
      </c>
      <c r="S10" s="23"/>
      <c r="T10" s="15" t="s">
        <v>1008</v>
      </c>
      <c r="W10" s="20"/>
    </row>
    <row r="11" spans="1:23" ht="13.5" customHeight="1" x14ac:dyDescent="0.25">
      <c r="A11" s="15" t="s">
        <v>937</v>
      </c>
      <c r="B11" s="15" t="s">
        <v>926</v>
      </c>
      <c r="C11" s="16"/>
      <c r="D11" s="15">
        <v>1</v>
      </c>
      <c r="G11" s="15">
        <v>2</v>
      </c>
      <c r="K11" s="15" t="s">
        <v>926</v>
      </c>
      <c r="L11" s="23">
        <v>0</v>
      </c>
      <c r="M11" s="23">
        <v>0</v>
      </c>
      <c r="N11" s="23"/>
      <c r="O11" s="22">
        <f t="shared" si="0"/>
        <v>0</v>
      </c>
      <c r="P11" s="23"/>
      <c r="Q11" s="22"/>
      <c r="R11" s="22"/>
      <c r="S11" s="23"/>
      <c r="W11" s="20"/>
    </row>
    <row r="12" spans="1:23" ht="13.5" customHeight="1" x14ac:dyDescent="0.25">
      <c r="A12" s="15" t="s">
        <v>839</v>
      </c>
      <c r="B12" s="15" t="s">
        <v>925</v>
      </c>
      <c r="C12" s="16"/>
      <c r="D12" s="15">
        <v>1</v>
      </c>
      <c r="F12" s="15">
        <v>2</v>
      </c>
      <c r="K12" s="15" t="s">
        <v>925</v>
      </c>
      <c r="L12" s="23">
        <v>0</v>
      </c>
      <c r="M12" s="23">
        <v>0</v>
      </c>
      <c r="N12" s="23"/>
      <c r="O12" s="22">
        <f t="shared" si="0"/>
        <v>0</v>
      </c>
      <c r="P12" s="23"/>
      <c r="Q12" s="22"/>
      <c r="R12" s="22"/>
      <c r="S12" s="23"/>
      <c r="W12" s="20"/>
    </row>
    <row r="13" spans="1:23" ht="13.5" customHeight="1" x14ac:dyDescent="0.25">
      <c r="A13" s="17" t="s">
        <v>840</v>
      </c>
      <c r="B13" s="17" t="s">
        <v>840</v>
      </c>
      <c r="C13" s="17" t="s">
        <v>970</v>
      </c>
      <c r="D13" s="17">
        <v>1</v>
      </c>
      <c r="E13" s="17"/>
      <c r="F13" s="17">
        <v>1</v>
      </c>
      <c r="G13" s="17">
        <v>2</v>
      </c>
      <c r="H13" s="17">
        <v>1</v>
      </c>
      <c r="I13" s="17">
        <v>6</v>
      </c>
      <c r="J13" s="17">
        <v>0.28000000000000003</v>
      </c>
      <c r="K13" s="17" t="s">
        <v>840</v>
      </c>
      <c r="L13" s="21">
        <v>1</v>
      </c>
      <c r="M13" s="21">
        <v>1</v>
      </c>
      <c r="N13" s="21"/>
      <c r="O13" s="22">
        <f t="shared" si="0"/>
        <v>2</v>
      </c>
      <c r="P13" s="22">
        <v>34.950000000000003</v>
      </c>
      <c r="Q13" s="23"/>
      <c r="R13" s="22"/>
      <c r="S13" s="21"/>
      <c r="T13" s="17" t="s">
        <v>1014</v>
      </c>
    </row>
    <row r="14" spans="1:23" ht="13.5" customHeight="1" x14ac:dyDescent="0.25">
      <c r="A14" s="17" t="s">
        <v>841</v>
      </c>
      <c r="B14" s="17" t="s">
        <v>911</v>
      </c>
      <c r="C14" s="16"/>
      <c r="D14" s="17">
        <v>1</v>
      </c>
      <c r="E14" s="17"/>
      <c r="F14" s="17"/>
      <c r="G14" s="17">
        <v>1</v>
      </c>
      <c r="H14" s="17"/>
      <c r="I14" s="17"/>
      <c r="J14" s="17"/>
      <c r="K14" s="17" t="s">
        <v>996</v>
      </c>
      <c r="L14" s="21">
        <v>1</v>
      </c>
      <c r="M14" s="21">
        <v>1</v>
      </c>
      <c r="N14" s="21"/>
      <c r="O14" s="22">
        <f t="shared" si="0"/>
        <v>2</v>
      </c>
      <c r="P14" s="22">
        <v>27.95</v>
      </c>
      <c r="Q14" s="22"/>
      <c r="R14" s="23"/>
      <c r="S14" s="21"/>
      <c r="T14" s="19" t="s">
        <v>1013</v>
      </c>
      <c r="W14" s="20"/>
    </row>
    <row r="15" spans="1:23" ht="13.5" customHeight="1" x14ac:dyDescent="0.25">
      <c r="A15" s="16"/>
      <c r="B15" s="17" t="s">
        <v>913</v>
      </c>
      <c r="C15" s="16"/>
      <c r="D15" s="17"/>
      <c r="E15" s="17"/>
      <c r="F15" s="17"/>
      <c r="G15" s="17">
        <v>1</v>
      </c>
      <c r="H15" s="17"/>
      <c r="I15" s="17"/>
      <c r="J15" s="17"/>
      <c r="K15" s="17" t="s">
        <v>913</v>
      </c>
      <c r="L15" s="21">
        <v>0</v>
      </c>
      <c r="M15" s="21">
        <v>0</v>
      </c>
      <c r="N15" s="21"/>
      <c r="O15" s="22">
        <f t="shared" si="0"/>
        <v>0</v>
      </c>
      <c r="P15" s="21"/>
      <c r="Q15" s="22"/>
      <c r="R15" s="22"/>
      <c r="S15" s="21"/>
      <c r="T15" s="17"/>
      <c r="W15" s="20"/>
    </row>
    <row r="16" spans="1:23" ht="13.5" customHeight="1" x14ac:dyDescent="0.25">
      <c r="A16" s="17" t="s">
        <v>842</v>
      </c>
      <c r="B16" s="16"/>
      <c r="C16" s="17" t="s">
        <v>975</v>
      </c>
      <c r="D16" s="17">
        <v>1</v>
      </c>
      <c r="E16" s="17"/>
      <c r="F16" s="17"/>
      <c r="G16" s="17"/>
      <c r="H16" s="15">
        <v>1</v>
      </c>
      <c r="I16" s="15">
        <v>20</v>
      </c>
      <c r="J16" s="15">
        <v>0.3</v>
      </c>
      <c r="K16" s="17" t="s">
        <v>999</v>
      </c>
      <c r="L16" s="21"/>
      <c r="M16" s="21"/>
      <c r="N16" s="21"/>
      <c r="O16" s="22">
        <f t="shared" si="0"/>
        <v>0</v>
      </c>
      <c r="P16" s="21"/>
      <c r="Q16" s="22"/>
      <c r="R16" s="22"/>
      <c r="S16" s="21"/>
      <c r="T16" s="17"/>
      <c r="W16" s="20"/>
    </row>
    <row r="17" spans="1:23" ht="13.5" customHeight="1" x14ac:dyDescent="0.25">
      <c r="A17" s="16"/>
      <c r="B17" s="16"/>
      <c r="C17" s="17" t="s">
        <v>974</v>
      </c>
      <c r="D17" s="17"/>
      <c r="E17" s="17"/>
      <c r="F17" s="17"/>
      <c r="G17" s="17"/>
      <c r="H17" s="17">
        <v>1</v>
      </c>
      <c r="I17" s="17">
        <v>7</v>
      </c>
      <c r="J17" s="17">
        <v>0.1</v>
      </c>
      <c r="K17" s="17" t="s">
        <v>974</v>
      </c>
      <c r="L17" s="21">
        <v>0</v>
      </c>
      <c r="M17" s="21">
        <v>0</v>
      </c>
      <c r="N17" s="21"/>
      <c r="O17" s="22">
        <f t="shared" si="0"/>
        <v>0</v>
      </c>
      <c r="P17" s="21"/>
      <c r="Q17" s="22"/>
      <c r="R17" s="22"/>
      <c r="S17" s="21"/>
      <c r="T17" s="17"/>
      <c r="W17" s="20"/>
    </row>
    <row r="18" spans="1:23" ht="13.5" customHeight="1" x14ac:dyDescent="0.25">
      <c r="A18" s="17" t="s">
        <v>843</v>
      </c>
      <c r="B18" s="17" t="s">
        <v>927</v>
      </c>
      <c r="C18" s="17" t="s">
        <v>973</v>
      </c>
      <c r="D18" s="17">
        <v>1</v>
      </c>
      <c r="E18" s="17"/>
      <c r="F18" s="17">
        <v>1</v>
      </c>
      <c r="G18" s="17"/>
      <c r="H18" s="17">
        <v>1</v>
      </c>
      <c r="I18" s="17">
        <v>90</v>
      </c>
      <c r="J18" s="17">
        <v>0.7</v>
      </c>
      <c r="K18" s="17" t="s">
        <v>843</v>
      </c>
      <c r="L18" s="21">
        <v>1</v>
      </c>
      <c r="M18" s="21">
        <v>1</v>
      </c>
      <c r="N18" s="21"/>
      <c r="O18" s="22">
        <f t="shared" si="0"/>
        <v>2</v>
      </c>
      <c r="P18" s="23"/>
      <c r="Q18" s="22" t="s">
        <v>1006</v>
      </c>
      <c r="R18" s="21">
        <v>34.950000000000003</v>
      </c>
      <c r="S18" s="21"/>
      <c r="T18" s="17" t="s">
        <v>1015</v>
      </c>
    </row>
    <row r="19" spans="1:23" ht="13.5" customHeight="1" x14ac:dyDescent="0.25">
      <c r="A19" s="17" t="s">
        <v>844</v>
      </c>
      <c r="B19" s="17" t="s">
        <v>909</v>
      </c>
      <c r="C19" s="17" t="s">
        <v>971</v>
      </c>
      <c r="D19" s="17">
        <v>1</v>
      </c>
      <c r="E19" s="17"/>
      <c r="F19" s="17"/>
      <c r="G19" s="17">
        <v>1</v>
      </c>
      <c r="H19" s="17">
        <v>1</v>
      </c>
      <c r="I19" s="17">
        <v>50</v>
      </c>
      <c r="J19" s="17">
        <v>1</v>
      </c>
      <c r="K19" s="17" t="s">
        <v>1044</v>
      </c>
      <c r="L19" s="21">
        <v>1</v>
      </c>
      <c r="M19" s="21">
        <v>1</v>
      </c>
      <c r="N19" s="21"/>
      <c r="O19" s="22">
        <f t="shared" si="0"/>
        <v>2</v>
      </c>
      <c r="P19" s="23">
        <v>14.95</v>
      </c>
      <c r="Q19" s="22"/>
      <c r="R19" s="22"/>
      <c r="S19" s="21"/>
      <c r="T19" s="17" t="s">
        <v>1016</v>
      </c>
      <c r="W19" s="20"/>
    </row>
    <row r="20" spans="1:23" ht="13.5" customHeight="1" x14ac:dyDescent="0.25">
      <c r="A20" s="17" t="s">
        <v>845</v>
      </c>
      <c r="B20" s="17" t="s">
        <v>905</v>
      </c>
      <c r="C20" s="17" t="s">
        <v>845</v>
      </c>
      <c r="D20" s="17">
        <v>7</v>
      </c>
      <c r="E20" s="17"/>
      <c r="F20" s="17">
        <v>8</v>
      </c>
      <c r="G20" s="17">
        <v>8</v>
      </c>
      <c r="H20" s="17">
        <v>5</v>
      </c>
      <c r="I20" s="17">
        <v>0</v>
      </c>
      <c r="J20" s="17">
        <v>0.05</v>
      </c>
      <c r="K20" s="17" t="s">
        <v>905</v>
      </c>
      <c r="L20" s="21">
        <v>7</v>
      </c>
      <c r="M20" s="21">
        <v>7</v>
      </c>
      <c r="N20" s="21"/>
      <c r="O20" s="22">
        <f t="shared" si="0"/>
        <v>14</v>
      </c>
      <c r="P20" s="21"/>
      <c r="Q20" s="22" t="s">
        <v>1006</v>
      </c>
      <c r="R20" s="22" t="s">
        <v>1006</v>
      </c>
      <c r="S20" s="21"/>
      <c r="T20" s="17"/>
    </row>
    <row r="21" spans="1:23" ht="13.5" customHeight="1" x14ac:dyDescent="0.25">
      <c r="A21" s="16"/>
      <c r="B21" s="16"/>
      <c r="C21" s="17" t="s">
        <v>969</v>
      </c>
      <c r="D21" s="17"/>
      <c r="E21" s="17"/>
      <c r="F21" s="17"/>
      <c r="G21" s="17"/>
      <c r="H21" s="17">
        <v>1</v>
      </c>
      <c r="I21" s="17">
        <v>20</v>
      </c>
      <c r="J21" s="17">
        <v>0.3</v>
      </c>
      <c r="K21" s="17" t="s">
        <v>969</v>
      </c>
      <c r="L21" s="21">
        <v>0</v>
      </c>
      <c r="M21" s="21">
        <v>0</v>
      </c>
      <c r="N21" s="21"/>
      <c r="O21" s="22">
        <f t="shared" si="0"/>
        <v>0</v>
      </c>
      <c r="P21" s="21"/>
      <c r="Q21" s="22"/>
      <c r="R21" s="22"/>
      <c r="S21" s="21"/>
      <c r="T21" s="17"/>
    </row>
    <row r="22" spans="1:23" ht="13.5" customHeight="1" x14ac:dyDescent="0.25">
      <c r="A22" s="17" t="s">
        <v>846</v>
      </c>
      <c r="B22" s="17" t="s">
        <v>846</v>
      </c>
      <c r="C22" s="17" t="s">
        <v>979</v>
      </c>
      <c r="D22" s="17">
        <v>7</v>
      </c>
      <c r="E22" s="17"/>
      <c r="F22" s="17">
        <v>8</v>
      </c>
      <c r="G22" s="17">
        <v>8</v>
      </c>
      <c r="H22" s="17">
        <v>3</v>
      </c>
      <c r="I22" s="17">
        <v>0</v>
      </c>
      <c r="J22" s="17">
        <v>0.1</v>
      </c>
      <c r="K22" s="17" t="s">
        <v>979</v>
      </c>
      <c r="L22" s="21">
        <v>4</v>
      </c>
      <c r="M22" s="21">
        <v>4</v>
      </c>
      <c r="N22" s="21"/>
      <c r="O22" s="22">
        <f t="shared" si="0"/>
        <v>8</v>
      </c>
      <c r="P22" s="21"/>
      <c r="Q22" s="22" t="s">
        <v>1006</v>
      </c>
      <c r="R22" s="22" t="s">
        <v>1006</v>
      </c>
      <c r="S22" s="21"/>
      <c r="T22" s="17"/>
    </row>
    <row r="23" spans="1:23" ht="13.5" customHeight="1" x14ac:dyDescent="0.25">
      <c r="A23" s="17" t="s">
        <v>847</v>
      </c>
      <c r="B23" s="16"/>
      <c r="C23" s="17" t="s">
        <v>847</v>
      </c>
      <c r="D23" s="17">
        <v>2</v>
      </c>
      <c r="E23" s="17"/>
      <c r="F23" s="17"/>
      <c r="G23" s="17"/>
      <c r="H23" s="17">
        <v>3</v>
      </c>
      <c r="I23" s="17">
        <v>30</v>
      </c>
      <c r="J23" s="17">
        <v>0.2</v>
      </c>
      <c r="K23" s="17" t="s">
        <v>847</v>
      </c>
      <c r="L23" s="21">
        <v>3</v>
      </c>
      <c r="M23" s="21">
        <v>3</v>
      </c>
      <c r="N23" s="21"/>
      <c r="O23" s="22">
        <f t="shared" si="0"/>
        <v>6</v>
      </c>
      <c r="P23" s="21">
        <v>14.95</v>
      </c>
      <c r="Q23" s="22"/>
      <c r="R23" s="22"/>
      <c r="S23" s="21"/>
      <c r="T23" s="17" t="s">
        <v>1017</v>
      </c>
    </row>
    <row r="24" spans="1:23" ht="13.5" customHeight="1" x14ac:dyDescent="0.25">
      <c r="A24" s="17" t="s">
        <v>848</v>
      </c>
      <c r="B24" s="17" t="s">
        <v>848</v>
      </c>
      <c r="C24" s="16"/>
      <c r="D24" s="17">
        <v>1</v>
      </c>
      <c r="E24" s="17"/>
      <c r="F24" s="17">
        <v>1</v>
      </c>
      <c r="G24" s="17">
        <v>1</v>
      </c>
      <c r="H24" s="17"/>
      <c r="I24" s="17"/>
      <c r="J24" s="17"/>
      <c r="K24" s="17" t="s">
        <v>848</v>
      </c>
      <c r="L24" s="21">
        <v>1</v>
      </c>
      <c r="M24" s="21">
        <v>1</v>
      </c>
      <c r="N24" s="21"/>
      <c r="O24" s="22">
        <f t="shared" si="0"/>
        <v>2</v>
      </c>
      <c r="P24" s="21"/>
      <c r="Q24" s="22" t="s">
        <v>1006</v>
      </c>
      <c r="R24" s="22" t="s">
        <v>1006</v>
      </c>
      <c r="S24" s="21"/>
      <c r="T24" s="17"/>
    </row>
    <row r="25" spans="1:23" ht="13.5" customHeight="1" x14ac:dyDescent="0.25">
      <c r="A25" s="17" t="s">
        <v>849</v>
      </c>
      <c r="B25" s="16"/>
      <c r="C25" s="17" t="s">
        <v>972</v>
      </c>
      <c r="D25" s="17">
        <v>1</v>
      </c>
      <c r="E25" s="17"/>
      <c r="F25" s="17"/>
      <c r="G25" s="17"/>
      <c r="H25" s="17">
        <v>1</v>
      </c>
      <c r="I25" s="17">
        <v>89</v>
      </c>
      <c r="J25" s="17">
        <v>0.4</v>
      </c>
      <c r="K25" s="17" t="s">
        <v>972</v>
      </c>
      <c r="L25" s="21">
        <v>1</v>
      </c>
      <c r="M25" s="21">
        <v>1</v>
      </c>
      <c r="N25" s="21"/>
      <c r="O25" s="22">
        <f t="shared" si="0"/>
        <v>2</v>
      </c>
      <c r="P25" s="21"/>
      <c r="Q25" s="22">
        <v>34.950000000000003</v>
      </c>
      <c r="R25" s="22">
        <v>24.95</v>
      </c>
      <c r="S25" s="21"/>
      <c r="T25" s="17" t="s">
        <v>1018</v>
      </c>
    </row>
    <row r="26" spans="1:23" ht="13.5" customHeight="1" x14ac:dyDescent="0.25">
      <c r="A26" s="17" t="s">
        <v>850</v>
      </c>
      <c r="B26" s="17" t="s">
        <v>904</v>
      </c>
      <c r="C26" s="17" t="s">
        <v>850</v>
      </c>
      <c r="D26" s="17">
        <v>1</v>
      </c>
      <c r="E26" s="17"/>
      <c r="F26" s="17">
        <v>1</v>
      </c>
      <c r="G26" s="17">
        <v>4</v>
      </c>
      <c r="H26" s="17">
        <v>1</v>
      </c>
      <c r="I26" s="17">
        <v>15</v>
      </c>
      <c r="J26" s="17">
        <v>0.3</v>
      </c>
      <c r="K26" s="17" t="s">
        <v>850</v>
      </c>
      <c r="L26" s="21">
        <v>2</v>
      </c>
      <c r="M26" s="21">
        <v>2</v>
      </c>
      <c r="N26" s="21"/>
      <c r="O26" s="22">
        <f t="shared" si="0"/>
        <v>4</v>
      </c>
      <c r="P26" s="21"/>
      <c r="Q26" s="22" t="s">
        <v>1006</v>
      </c>
      <c r="R26" s="22" t="s">
        <v>1006</v>
      </c>
      <c r="S26" s="21"/>
      <c r="T26" s="17"/>
    </row>
    <row r="27" spans="1:23" ht="13.5" customHeight="1" x14ac:dyDescent="0.25">
      <c r="A27" s="17" t="s">
        <v>851</v>
      </c>
      <c r="B27" s="17" t="s">
        <v>851</v>
      </c>
      <c r="C27" s="17" t="s">
        <v>851</v>
      </c>
      <c r="D27" s="17">
        <v>1</v>
      </c>
      <c r="E27" s="17"/>
      <c r="F27" s="17">
        <v>1</v>
      </c>
      <c r="G27" s="17">
        <v>1</v>
      </c>
      <c r="H27" s="17">
        <v>1</v>
      </c>
      <c r="I27" s="17">
        <v>10</v>
      </c>
      <c r="J27" s="17">
        <v>0.1</v>
      </c>
      <c r="K27" s="17" t="s">
        <v>851</v>
      </c>
      <c r="L27" s="21">
        <v>1</v>
      </c>
      <c r="M27" s="21">
        <v>1</v>
      </c>
      <c r="N27" s="21"/>
      <c r="O27" s="22">
        <f t="shared" si="0"/>
        <v>2</v>
      </c>
      <c r="P27" s="21"/>
      <c r="Q27" s="22" t="s">
        <v>1006</v>
      </c>
      <c r="R27" s="23">
        <v>25</v>
      </c>
      <c r="S27" s="21"/>
      <c r="T27" s="17"/>
    </row>
    <row r="28" spans="1:23" ht="13.5" customHeight="1" x14ac:dyDescent="0.25">
      <c r="A28" s="17" t="s">
        <v>852</v>
      </c>
      <c r="B28" s="17" t="s">
        <v>852</v>
      </c>
      <c r="C28" s="17" t="s">
        <v>852</v>
      </c>
      <c r="D28" s="17">
        <v>1</v>
      </c>
      <c r="E28" s="17"/>
      <c r="F28" s="17">
        <v>1</v>
      </c>
      <c r="G28" s="17">
        <v>1</v>
      </c>
      <c r="H28" s="17">
        <v>1</v>
      </c>
      <c r="I28" s="17">
        <v>15</v>
      </c>
      <c r="J28" s="17">
        <v>0.1</v>
      </c>
      <c r="K28" s="17" t="s">
        <v>852</v>
      </c>
      <c r="L28" s="21">
        <v>0</v>
      </c>
      <c r="M28" s="21">
        <v>0</v>
      </c>
      <c r="N28" s="21"/>
      <c r="O28" s="22">
        <f t="shared" si="0"/>
        <v>0</v>
      </c>
      <c r="P28" s="21"/>
      <c r="Q28" s="22"/>
      <c r="R28" s="22"/>
      <c r="S28" s="21"/>
      <c r="T28" s="17"/>
    </row>
    <row r="29" spans="1:23" ht="13.5" customHeight="1" x14ac:dyDescent="0.25">
      <c r="A29" s="17" t="s">
        <v>853</v>
      </c>
      <c r="B29" s="17" t="s">
        <v>912</v>
      </c>
      <c r="C29" s="17" t="s">
        <v>980</v>
      </c>
      <c r="D29" s="17">
        <v>1</v>
      </c>
      <c r="E29" s="17"/>
      <c r="F29" s="17"/>
      <c r="G29" s="17">
        <v>1</v>
      </c>
      <c r="H29" s="17">
        <v>1</v>
      </c>
      <c r="I29" s="17">
        <v>0</v>
      </c>
      <c r="J29" s="17">
        <v>0.4</v>
      </c>
      <c r="K29" s="17" t="s">
        <v>853</v>
      </c>
      <c r="L29" s="21">
        <v>1</v>
      </c>
      <c r="M29" s="21">
        <v>1</v>
      </c>
      <c r="N29" s="21"/>
      <c r="O29" s="22">
        <f t="shared" si="0"/>
        <v>2</v>
      </c>
      <c r="P29" s="21"/>
      <c r="Q29" s="22">
        <v>50</v>
      </c>
      <c r="R29" s="21">
        <v>60</v>
      </c>
      <c r="S29" s="21"/>
      <c r="T29" s="17"/>
    </row>
    <row r="30" spans="1:23" ht="13.5" customHeight="1" x14ac:dyDescent="0.25">
      <c r="A30" s="17" t="s">
        <v>854</v>
      </c>
      <c r="B30" s="17" t="s">
        <v>854</v>
      </c>
      <c r="C30" s="17" t="s">
        <v>965</v>
      </c>
      <c r="D30" s="17">
        <v>1</v>
      </c>
      <c r="E30" s="17"/>
      <c r="F30" s="17">
        <v>1</v>
      </c>
      <c r="G30" s="17">
        <v>1</v>
      </c>
      <c r="H30" s="17">
        <v>1</v>
      </c>
      <c r="I30" s="17">
        <v>170</v>
      </c>
      <c r="J30" s="17">
        <v>1.2</v>
      </c>
      <c r="K30" s="17" t="s">
        <v>854</v>
      </c>
      <c r="L30" s="21">
        <v>1</v>
      </c>
      <c r="M30" s="21">
        <v>1</v>
      </c>
      <c r="N30" s="21"/>
      <c r="O30" s="22">
        <f t="shared" si="0"/>
        <v>2</v>
      </c>
      <c r="P30" s="21"/>
      <c r="Q30" s="22" t="s">
        <v>1006</v>
      </c>
      <c r="R30" s="23" t="s">
        <v>1006</v>
      </c>
      <c r="S30" s="21"/>
      <c r="T30" s="17"/>
    </row>
    <row r="31" spans="1:23" ht="13.5" customHeight="1" x14ac:dyDescent="0.25">
      <c r="A31" s="16"/>
      <c r="B31" s="15" t="s">
        <v>903</v>
      </c>
      <c r="C31" s="16"/>
      <c r="F31" s="15">
        <v>1</v>
      </c>
      <c r="G31" s="15">
        <v>4</v>
      </c>
      <c r="K31" s="15" t="s">
        <v>903</v>
      </c>
      <c r="L31" s="23">
        <v>1</v>
      </c>
      <c r="M31" s="23">
        <v>1</v>
      </c>
      <c r="N31" s="23"/>
      <c r="O31" s="22">
        <f t="shared" si="0"/>
        <v>2</v>
      </c>
      <c r="P31" s="23"/>
      <c r="Q31" s="22" t="s">
        <v>1006</v>
      </c>
      <c r="R31" s="22" t="s">
        <v>1006</v>
      </c>
      <c r="S31" s="23"/>
    </row>
    <row r="32" spans="1:23" ht="13.5" customHeight="1" x14ac:dyDescent="0.25">
      <c r="A32" s="16"/>
      <c r="B32" s="16"/>
      <c r="C32" s="15" t="s">
        <v>981</v>
      </c>
      <c r="H32" s="15">
        <v>1</v>
      </c>
      <c r="I32" s="15">
        <v>15</v>
      </c>
      <c r="J32" s="15">
        <v>0.1</v>
      </c>
      <c r="K32" s="15" t="s">
        <v>981</v>
      </c>
      <c r="L32" s="23">
        <v>0</v>
      </c>
      <c r="M32" s="23">
        <v>0</v>
      </c>
      <c r="N32" s="23"/>
      <c r="O32" s="22">
        <f t="shared" si="0"/>
        <v>0</v>
      </c>
      <c r="P32" s="23"/>
      <c r="Q32" s="22"/>
      <c r="R32" s="22"/>
      <c r="S32" s="23"/>
    </row>
    <row r="33" spans="1:20" ht="13.5" customHeight="1" x14ac:dyDescent="0.25">
      <c r="A33" s="14"/>
      <c r="B33" s="14"/>
      <c r="C33" s="14"/>
      <c r="D33" s="14"/>
      <c r="E33" s="14"/>
      <c r="F33" s="14"/>
      <c r="G33" s="14"/>
      <c r="H33" s="14"/>
      <c r="I33" s="14"/>
      <c r="J33" s="14"/>
      <c r="K33" s="14" t="s">
        <v>855</v>
      </c>
      <c r="L33" s="24"/>
      <c r="M33" s="24"/>
      <c r="N33" s="24"/>
      <c r="O33" s="22">
        <f t="shared" si="0"/>
        <v>0</v>
      </c>
      <c r="P33" s="24"/>
      <c r="Q33" s="22"/>
      <c r="R33" s="22"/>
      <c r="S33" s="24"/>
      <c r="T33" s="14"/>
    </row>
    <row r="34" spans="1:20" ht="13.5" customHeight="1" x14ac:dyDescent="0.25">
      <c r="A34" s="15" t="s">
        <v>856</v>
      </c>
      <c r="B34" s="15" t="s">
        <v>856</v>
      </c>
      <c r="C34" s="16"/>
      <c r="D34" s="15">
        <v>1</v>
      </c>
      <c r="E34" s="15">
        <v>1</v>
      </c>
      <c r="K34" s="15" t="s">
        <v>856</v>
      </c>
      <c r="L34" s="23"/>
      <c r="M34" s="23"/>
      <c r="N34" s="23">
        <v>1</v>
      </c>
      <c r="O34" s="22">
        <f t="shared" si="0"/>
        <v>1</v>
      </c>
      <c r="P34" s="23">
        <v>4</v>
      </c>
      <c r="Q34" s="22"/>
      <c r="R34" s="22"/>
      <c r="S34" s="23"/>
      <c r="T34" s="15" t="s">
        <v>930</v>
      </c>
    </row>
    <row r="35" spans="1:20" ht="13.5" customHeight="1" x14ac:dyDescent="0.25">
      <c r="A35" s="15" t="s">
        <v>857</v>
      </c>
      <c r="B35" s="15" t="s">
        <v>857</v>
      </c>
      <c r="C35" s="16"/>
      <c r="D35" s="15">
        <v>1</v>
      </c>
      <c r="E35" s="15">
        <v>1</v>
      </c>
      <c r="K35" s="15" t="s">
        <v>857</v>
      </c>
      <c r="L35" s="23"/>
      <c r="M35" s="23"/>
      <c r="N35" s="23">
        <v>1</v>
      </c>
      <c r="O35" s="22">
        <f t="shared" si="0"/>
        <v>1</v>
      </c>
      <c r="P35" s="23">
        <v>4</v>
      </c>
      <c r="Q35" s="22"/>
      <c r="R35" s="22"/>
      <c r="S35" s="23"/>
    </row>
    <row r="36" spans="1:20" ht="13.5" customHeight="1" x14ac:dyDescent="0.25">
      <c r="A36" s="15" t="s">
        <v>858</v>
      </c>
      <c r="B36" s="15" t="s">
        <v>858</v>
      </c>
      <c r="C36" s="16"/>
      <c r="D36" s="15">
        <v>1</v>
      </c>
      <c r="E36" s="15">
        <v>1</v>
      </c>
      <c r="K36" s="15" t="s">
        <v>858</v>
      </c>
      <c r="L36" s="23"/>
      <c r="M36" s="23">
        <v>1</v>
      </c>
      <c r="N36" s="23"/>
      <c r="O36" s="22">
        <f t="shared" si="0"/>
        <v>1</v>
      </c>
      <c r="P36" s="23">
        <v>4</v>
      </c>
      <c r="Q36" s="22"/>
      <c r="R36" s="22"/>
      <c r="S36" s="23"/>
    </row>
    <row r="37" spans="1:20" ht="13.5" customHeight="1" x14ac:dyDescent="0.25">
      <c r="A37" s="15" t="s">
        <v>859</v>
      </c>
      <c r="B37" s="15" t="s">
        <v>859</v>
      </c>
      <c r="C37" s="16"/>
      <c r="D37" s="15">
        <v>1</v>
      </c>
      <c r="E37" s="15">
        <v>1</v>
      </c>
      <c r="K37" s="15" t="s">
        <v>859</v>
      </c>
      <c r="L37" s="23">
        <v>1</v>
      </c>
      <c r="M37" s="23"/>
      <c r="N37" s="23"/>
      <c r="O37" s="22">
        <f t="shared" si="0"/>
        <v>1</v>
      </c>
      <c r="P37" s="23">
        <v>4</v>
      </c>
      <c r="Q37" s="22"/>
      <c r="R37" s="22"/>
      <c r="S37" s="23"/>
    </row>
    <row r="38" spans="1:20" ht="13.5" customHeight="1" x14ac:dyDescent="0.25">
      <c r="A38" s="15" t="s">
        <v>860</v>
      </c>
      <c r="B38" s="15" t="s">
        <v>929</v>
      </c>
      <c r="C38" s="16"/>
      <c r="D38" s="15">
        <v>1</v>
      </c>
      <c r="E38" s="15">
        <v>1</v>
      </c>
      <c r="K38" s="15" t="s">
        <v>929</v>
      </c>
      <c r="L38" s="23">
        <v>1</v>
      </c>
      <c r="M38" s="23"/>
      <c r="N38" s="23"/>
      <c r="O38" s="22">
        <f t="shared" si="0"/>
        <v>1</v>
      </c>
      <c r="P38" s="23">
        <v>5</v>
      </c>
      <c r="Q38" s="22"/>
      <c r="R38" s="22"/>
      <c r="S38" s="23"/>
    </row>
    <row r="39" spans="1:20" ht="13.5" customHeight="1" x14ac:dyDescent="0.25">
      <c r="A39" s="15" t="s">
        <v>861</v>
      </c>
      <c r="B39" s="15" t="s">
        <v>861</v>
      </c>
      <c r="C39" s="16"/>
      <c r="D39" s="15">
        <v>1</v>
      </c>
      <c r="E39" s="15">
        <v>2</v>
      </c>
      <c r="K39" s="15" t="s">
        <v>861</v>
      </c>
      <c r="L39" s="23">
        <v>1</v>
      </c>
      <c r="M39" s="23">
        <v>1</v>
      </c>
      <c r="N39" s="23"/>
      <c r="O39" s="22">
        <f t="shared" si="0"/>
        <v>2</v>
      </c>
      <c r="P39" s="23"/>
      <c r="Q39" s="22">
        <v>2</v>
      </c>
      <c r="R39" s="23">
        <v>2</v>
      </c>
      <c r="S39" s="23"/>
    </row>
    <row r="40" spans="1:20" ht="13.5" customHeight="1" x14ac:dyDescent="0.25">
      <c r="A40" s="15" t="s">
        <v>862</v>
      </c>
      <c r="B40" s="15" t="s">
        <v>862</v>
      </c>
      <c r="C40" s="16"/>
      <c r="D40" s="15">
        <v>1</v>
      </c>
      <c r="E40" s="15">
        <v>1</v>
      </c>
      <c r="K40" s="15" t="s">
        <v>862</v>
      </c>
      <c r="L40" s="23"/>
      <c r="M40" s="23"/>
      <c r="N40" s="23">
        <v>1</v>
      </c>
      <c r="O40" s="22">
        <f t="shared" si="0"/>
        <v>1</v>
      </c>
      <c r="P40" s="23">
        <v>2</v>
      </c>
      <c r="Q40" s="22"/>
      <c r="R40" s="22"/>
      <c r="S40" s="23"/>
    </row>
    <row r="41" spans="1:20" ht="13.5" customHeight="1" x14ac:dyDescent="0.25">
      <c r="A41" s="15" t="s">
        <v>863</v>
      </c>
      <c r="B41" s="16"/>
      <c r="C41" s="16"/>
      <c r="D41" s="15">
        <v>1</v>
      </c>
      <c r="K41" s="15" t="s">
        <v>863</v>
      </c>
      <c r="L41" s="23"/>
      <c r="M41" s="23"/>
      <c r="N41" s="23">
        <v>1</v>
      </c>
      <c r="O41" s="22">
        <f t="shared" si="0"/>
        <v>1</v>
      </c>
      <c r="P41" s="23"/>
      <c r="Q41" s="22" t="s">
        <v>1006</v>
      </c>
      <c r="R41" s="22" t="s">
        <v>1006</v>
      </c>
      <c r="S41" s="23"/>
    </row>
    <row r="42" spans="1:20" ht="13.5" customHeight="1" x14ac:dyDescent="0.25">
      <c r="A42" s="15" t="s">
        <v>864</v>
      </c>
      <c r="B42" s="16"/>
      <c r="C42" s="16"/>
      <c r="D42" s="15">
        <v>1</v>
      </c>
      <c r="K42" s="15" t="s">
        <v>864</v>
      </c>
      <c r="L42" s="23"/>
      <c r="M42" s="23"/>
      <c r="N42" s="23">
        <v>1</v>
      </c>
      <c r="O42" s="22">
        <f t="shared" si="0"/>
        <v>1</v>
      </c>
      <c r="P42" s="23">
        <v>3</v>
      </c>
      <c r="Q42" s="22"/>
      <c r="R42" s="22"/>
      <c r="S42" s="23"/>
    </row>
    <row r="43" spans="1:20" ht="13.5" customHeight="1" x14ac:dyDescent="0.25">
      <c r="A43" s="15" t="s">
        <v>865</v>
      </c>
      <c r="B43" s="15" t="s">
        <v>865</v>
      </c>
      <c r="C43" s="16"/>
      <c r="D43" s="15">
        <v>1</v>
      </c>
      <c r="E43" s="15">
        <v>2</v>
      </c>
      <c r="K43" s="15" t="s">
        <v>865</v>
      </c>
      <c r="L43" s="23">
        <v>1</v>
      </c>
      <c r="M43" s="23">
        <v>1</v>
      </c>
      <c r="N43" s="23">
        <v>1</v>
      </c>
      <c r="O43" s="22">
        <f t="shared" si="0"/>
        <v>3</v>
      </c>
      <c r="P43" s="23">
        <v>8</v>
      </c>
      <c r="Q43" s="22"/>
      <c r="R43" s="22"/>
      <c r="S43" s="23"/>
    </row>
    <row r="44" spans="1:20" ht="13.5" customHeight="1" x14ac:dyDescent="0.25">
      <c r="A44" s="15" t="s">
        <v>866</v>
      </c>
      <c r="B44" s="15" t="s">
        <v>935</v>
      </c>
      <c r="C44" s="16"/>
      <c r="D44" s="15">
        <v>1</v>
      </c>
      <c r="E44" s="15">
        <v>2</v>
      </c>
      <c r="K44" s="15" t="s">
        <v>866</v>
      </c>
      <c r="L44" s="23"/>
      <c r="M44" s="23"/>
      <c r="N44" s="23">
        <v>1</v>
      </c>
      <c r="O44" s="22">
        <f t="shared" si="0"/>
        <v>1</v>
      </c>
      <c r="P44" s="23">
        <v>2</v>
      </c>
      <c r="Q44" s="22"/>
      <c r="R44" s="22"/>
      <c r="S44" s="23"/>
    </row>
    <row r="45" spans="1:20" ht="13.5" customHeight="1" x14ac:dyDescent="0.25">
      <c r="A45" s="16"/>
      <c r="B45" s="15" t="s">
        <v>933</v>
      </c>
      <c r="C45" s="16"/>
      <c r="E45" s="15">
        <v>1</v>
      </c>
      <c r="K45" s="15" t="s">
        <v>933</v>
      </c>
      <c r="L45" s="23">
        <v>0</v>
      </c>
      <c r="M45" s="23">
        <v>0</v>
      </c>
      <c r="N45" s="23">
        <v>0</v>
      </c>
      <c r="O45" s="22">
        <f t="shared" si="0"/>
        <v>0</v>
      </c>
      <c r="P45" s="23"/>
      <c r="Q45" s="22"/>
      <c r="R45" s="22"/>
      <c r="S45" s="23"/>
    </row>
    <row r="46" spans="1:20" ht="13.5" customHeight="1" x14ac:dyDescent="0.25">
      <c r="A46" s="15" t="s">
        <v>867</v>
      </c>
      <c r="B46" s="16"/>
      <c r="C46" s="16"/>
      <c r="D46" s="15">
        <v>1</v>
      </c>
      <c r="K46" s="15" t="s">
        <v>867</v>
      </c>
      <c r="L46" s="23">
        <v>0</v>
      </c>
      <c r="M46" s="23">
        <v>0</v>
      </c>
      <c r="N46" s="23">
        <v>0</v>
      </c>
      <c r="O46" s="22">
        <f t="shared" si="0"/>
        <v>0</v>
      </c>
      <c r="P46" s="23"/>
      <c r="Q46" s="22"/>
      <c r="R46" s="22"/>
      <c r="S46" s="23"/>
    </row>
    <row r="47" spans="1:20" ht="13.5" customHeight="1" x14ac:dyDescent="0.25">
      <c r="A47" s="15" t="s">
        <v>868</v>
      </c>
      <c r="B47" s="15" t="s">
        <v>868</v>
      </c>
      <c r="C47" s="16"/>
      <c r="D47" s="15">
        <v>1</v>
      </c>
      <c r="E47" s="15">
        <v>1</v>
      </c>
      <c r="K47" s="15" t="s">
        <v>868</v>
      </c>
      <c r="L47" s="23"/>
      <c r="M47" s="23"/>
      <c r="N47" s="23">
        <v>1</v>
      </c>
      <c r="O47" s="22">
        <f t="shared" si="0"/>
        <v>1</v>
      </c>
      <c r="P47" s="23">
        <v>15</v>
      </c>
      <c r="Q47" s="22"/>
      <c r="R47" s="22"/>
      <c r="S47" s="23"/>
    </row>
    <row r="48" spans="1:20" ht="13.5" customHeight="1" x14ac:dyDescent="0.25">
      <c r="A48" s="15" t="s">
        <v>869</v>
      </c>
      <c r="B48" s="16"/>
      <c r="C48" s="16"/>
      <c r="D48" s="15">
        <v>1</v>
      </c>
      <c r="K48" s="15" t="s">
        <v>869</v>
      </c>
      <c r="L48" s="23">
        <v>0</v>
      </c>
      <c r="M48" s="23">
        <v>0</v>
      </c>
      <c r="N48" s="23">
        <v>0</v>
      </c>
      <c r="O48" s="22">
        <f t="shared" si="0"/>
        <v>0</v>
      </c>
      <c r="P48" s="23"/>
      <c r="Q48" s="22"/>
      <c r="R48" s="22"/>
      <c r="S48" s="23"/>
    </row>
    <row r="49" spans="1:20" ht="13.5" customHeight="1" x14ac:dyDescent="0.25">
      <c r="A49" s="15" t="s">
        <v>870</v>
      </c>
      <c r="B49" s="16"/>
      <c r="C49" s="16"/>
      <c r="D49" s="15">
        <v>1</v>
      </c>
      <c r="K49" s="15" t="s">
        <v>870</v>
      </c>
      <c r="L49" s="23">
        <v>0</v>
      </c>
      <c r="M49" s="23">
        <v>0</v>
      </c>
      <c r="N49" s="23">
        <v>0</v>
      </c>
      <c r="O49" s="22">
        <f t="shared" si="0"/>
        <v>0</v>
      </c>
      <c r="P49" s="23"/>
      <c r="Q49" s="22"/>
      <c r="R49" s="22"/>
      <c r="S49" s="23"/>
    </row>
    <row r="50" spans="1:20" ht="13.5" customHeight="1" x14ac:dyDescent="0.25">
      <c r="A50" s="15" t="s">
        <v>871</v>
      </c>
      <c r="B50" s="15" t="s">
        <v>871</v>
      </c>
      <c r="C50" s="16"/>
      <c r="D50" s="15">
        <v>1</v>
      </c>
      <c r="E50" s="15">
        <v>1</v>
      </c>
      <c r="K50" s="15" t="s">
        <v>871</v>
      </c>
      <c r="L50" s="23">
        <v>0</v>
      </c>
      <c r="M50" s="23">
        <v>0</v>
      </c>
      <c r="N50" s="23">
        <v>2</v>
      </c>
      <c r="O50" s="22">
        <f t="shared" si="0"/>
        <v>2</v>
      </c>
      <c r="P50" s="23">
        <v>2</v>
      </c>
      <c r="Q50" s="22"/>
      <c r="R50" s="22"/>
      <c r="S50" s="23"/>
    </row>
    <row r="51" spans="1:20" ht="13.5" customHeight="1" x14ac:dyDescent="0.25">
      <c r="A51" s="16"/>
      <c r="B51" s="15" t="s">
        <v>931</v>
      </c>
      <c r="C51" s="16"/>
      <c r="E51" s="15">
        <v>1</v>
      </c>
      <c r="K51" s="15" t="s">
        <v>931</v>
      </c>
      <c r="L51" s="23"/>
      <c r="M51" s="23"/>
      <c r="N51" s="23">
        <v>1</v>
      </c>
      <c r="O51" s="22">
        <f t="shared" si="0"/>
        <v>1</v>
      </c>
      <c r="P51" s="23">
        <v>12</v>
      </c>
      <c r="Q51" s="22"/>
      <c r="R51" s="22"/>
      <c r="S51" s="23"/>
    </row>
    <row r="52" spans="1:20" ht="13.5" customHeight="1" x14ac:dyDescent="0.25">
      <c r="A52" s="16"/>
      <c r="B52" s="15" t="s">
        <v>932</v>
      </c>
      <c r="C52" s="16"/>
      <c r="E52" s="15">
        <v>1</v>
      </c>
      <c r="K52" s="15" t="s">
        <v>932</v>
      </c>
      <c r="L52" s="23"/>
      <c r="M52" s="23"/>
      <c r="N52" s="23">
        <v>1</v>
      </c>
      <c r="O52" s="22">
        <f t="shared" si="0"/>
        <v>1</v>
      </c>
      <c r="P52" s="23">
        <v>2</v>
      </c>
      <c r="Q52" s="22"/>
      <c r="R52" s="22"/>
      <c r="S52" s="23"/>
    </row>
    <row r="53" spans="1:20" ht="13.5" customHeight="1" x14ac:dyDescent="0.25">
      <c r="A53" s="16"/>
      <c r="B53" s="15" t="s">
        <v>934</v>
      </c>
      <c r="C53" s="15" t="s">
        <v>985</v>
      </c>
      <c r="E53" s="15">
        <v>2</v>
      </c>
      <c r="H53" s="15">
        <v>1</v>
      </c>
      <c r="I53" s="15">
        <v>13</v>
      </c>
      <c r="J53" s="15">
        <v>0.2</v>
      </c>
      <c r="K53" s="15" t="s">
        <v>934</v>
      </c>
      <c r="L53" s="23">
        <v>1</v>
      </c>
      <c r="M53" s="23">
        <v>1</v>
      </c>
      <c r="N53" s="23"/>
      <c r="O53" s="22">
        <f t="shared" si="0"/>
        <v>2</v>
      </c>
      <c r="P53" s="23">
        <v>12.95</v>
      </c>
      <c r="Q53" s="22"/>
      <c r="R53" s="22"/>
      <c r="S53" s="23"/>
      <c r="T53" s="15" t="s">
        <v>1019</v>
      </c>
    </row>
    <row r="54" spans="1:20" ht="13.5" customHeight="1" x14ac:dyDescent="0.25">
      <c r="A54" s="14"/>
      <c r="B54" s="14"/>
      <c r="C54" s="14"/>
      <c r="D54" s="14"/>
      <c r="E54" s="14"/>
      <c r="F54" s="14"/>
      <c r="G54" s="14"/>
      <c r="H54" s="14"/>
      <c r="I54" s="14"/>
      <c r="J54" s="14"/>
      <c r="K54" s="14" t="s">
        <v>872</v>
      </c>
      <c r="L54" s="24"/>
      <c r="M54" s="24"/>
      <c r="N54" s="24"/>
      <c r="O54" s="22">
        <f t="shared" si="0"/>
        <v>0</v>
      </c>
      <c r="P54" s="24"/>
      <c r="Q54" s="22"/>
      <c r="R54" s="22"/>
      <c r="S54" s="24"/>
      <c r="T54" s="14"/>
    </row>
    <row r="55" spans="1:20" ht="13.5" customHeight="1" x14ac:dyDescent="0.25">
      <c r="A55" s="15" t="s">
        <v>873</v>
      </c>
      <c r="B55" s="15" t="s">
        <v>915</v>
      </c>
      <c r="C55" s="16"/>
      <c r="E55" s="15">
        <v>1</v>
      </c>
      <c r="K55" s="15" t="s">
        <v>915</v>
      </c>
      <c r="L55" s="23"/>
      <c r="M55" s="23"/>
      <c r="N55" s="23">
        <v>1</v>
      </c>
      <c r="O55" s="22">
        <f t="shared" si="0"/>
        <v>1</v>
      </c>
      <c r="P55" s="23">
        <v>1100</v>
      </c>
      <c r="Q55" s="22"/>
      <c r="R55" s="22"/>
      <c r="S55" s="23"/>
      <c r="T55" s="15" t="s">
        <v>1021</v>
      </c>
    </row>
    <row r="56" spans="1:20" ht="13.5" customHeight="1" x14ac:dyDescent="0.25">
      <c r="A56" s="15" t="s">
        <v>874</v>
      </c>
      <c r="B56" s="16"/>
      <c r="C56" s="16"/>
      <c r="K56" s="15" t="s">
        <v>874</v>
      </c>
      <c r="L56" s="23"/>
      <c r="M56" s="23"/>
      <c r="N56" s="23">
        <v>0</v>
      </c>
      <c r="O56" s="22">
        <f t="shared" si="0"/>
        <v>0</v>
      </c>
      <c r="P56" s="23"/>
      <c r="Q56" s="22"/>
      <c r="R56" s="22"/>
      <c r="S56" s="23"/>
    </row>
    <row r="57" spans="1:20" ht="13.5" customHeight="1" x14ac:dyDescent="0.25">
      <c r="A57" s="15" t="s">
        <v>875</v>
      </c>
      <c r="B57" s="15" t="s">
        <v>916</v>
      </c>
      <c r="C57" s="16"/>
      <c r="E57" s="15">
        <v>1</v>
      </c>
      <c r="K57" s="15" t="s">
        <v>875</v>
      </c>
      <c r="L57" s="23"/>
      <c r="M57" s="23"/>
      <c r="N57" s="23">
        <v>1</v>
      </c>
      <c r="O57" s="22">
        <f t="shared" si="0"/>
        <v>1</v>
      </c>
      <c r="P57" s="23">
        <v>1000</v>
      </c>
      <c r="Q57" s="22"/>
      <c r="R57" s="22"/>
      <c r="S57" s="23"/>
      <c r="T57" s="15" t="s">
        <v>1020</v>
      </c>
    </row>
    <row r="58" spans="1:20" ht="13.5" customHeight="1" x14ac:dyDescent="0.25">
      <c r="A58" s="15" t="s">
        <v>876</v>
      </c>
      <c r="B58" s="15" t="s">
        <v>917</v>
      </c>
      <c r="C58" s="16"/>
      <c r="E58" s="15">
        <v>1</v>
      </c>
      <c r="K58" s="15" t="s">
        <v>917</v>
      </c>
      <c r="L58" s="23"/>
      <c r="M58" s="23"/>
      <c r="N58" s="23">
        <v>1</v>
      </c>
      <c r="O58" s="22">
        <f t="shared" si="0"/>
        <v>1</v>
      </c>
      <c r="P58" s="23">
        <v>0</v>
      </c>
      <c r="Q58" s="22"/>
      <c r="R58" s="22"/>
      <c r="S58" s="23"/>
    </row>
    <row r="59" spans="1:20" ht="13.5" customHeight="1" x14ac:dyDescent="0.25">
      <c r="A59" s="15" t="s">
        <v>877</v>
      </c>
      <c r="B59" s="16"/>
      <c r="C59" s="16"/>
      <c r="K59" s="15" t="s">
        <v>877</v>
      </c>
      <c r="L59" s="23"/>
      <c r="M59" s="23"/>
      <c r="N59" s="23">
        <v>0</v>
      </c>
      <c r="O59" s="22">
        <f t="shared" si="0"/>
        <v>0</v>
      </c>
      <c r="P59" s="23"/>
      <c r="Q59" s="22"/>
      <c r="R59" s="22"/>
      <c r="S59" s="23"/>
    </row>
    <row r="60" spans="1:20" ht="13.5" customHeight="1" x14ac:dyDescent="0.25">
      <c r="A60" s="15" t="s">
        <v>878</v>
      </c>
      <c r="B60" s="15" t="s">
        <v>920</v>
      </c>
      <c r="C60" s="16"/>
      <c r="E60" s="15">
        <v>1</v>
      </c>
      <c r="K60" s="15" t="s">
        <v>1000</v>
      </c>
      <c r="L60" s="23"/>
      <c r="M60" s="23"/>
      <c r="N60" s="23">
        <v>1</v>
      </c>
      <c r="O60" s="22">
        <f t="shared" si="0"/>
        <v>1</v>
      </c>
      <c r="P60" s="23">
        <v>0</v>
      </c>
      <c r="Q60" s="22"/>
      <c r="R60" s="22"/>
      <c r="S60" s="23"/>
    </row>
    <row r="61" spans="1:20" ht="13.5" customHeight="1" x14ac:dyDescent="0.25">
      <c r="A61" s="15" t="s">
        <v>879</v>
      </c>
      <c r="B61" s="16"/>
      <c r="C61" s="15" t="s">
        <v>879</v>
      </c>
      <c r="H61" s="15">
        <v>2</v>
      </c>
      <c r="I61" s="15">
        <v>15</v>
      </c>
      <c r="J61" s="15">
        <v>0.1</v>
      </c>
      <c r="K61" s="15" t="s">
        <v>879</v>
      </c>
      <c r="L61" s="23">
        <v>1</v>
      </c>
      <c r="M61" s="23">
        <v>1</v>
      </c>
      <c r="N61" s="23"/>
      <c r="O61" s="22">
        <f t="shared" si="0"/>
        <v>2</v>
      </c>
      <c r="P61" s="23">
        <v>15.95</v>
      </c>
      <c r="Q61" s="22"/>
      <c r="R61" s="22"/>
      <c r="S61" s="23"/>
      <c r="T61" s="15" t="s">
        <v>1022</v>
      </c>
    </row>
    <row r="62" spans="1:20" ht="13.5" customHeight="1" x14ac:dyDescent="0.25">
      <c r="A62" s="15" t="s">
        <v>880</v>
      </c>
      <c r="B62" s="15" t="s">
        <v>918</v>
      </c>
      <c r="C62" s="16"/>
      <c r="E62" s="15">
        <v>1</v>
      </c>
      <c r="K62" s="15" t="s">
        <v>918</v>
      </c>
      <c r="L62" s="23"/>
      <c r="M62" s="23"/>
      <c r="N62" s="23">
        <v>1</v>
      </c>
      <c r="O62" s="22">
        <f t="shared" si="0"/>
        <v>1</v>
      </c>
      <c r="P62" s="23">
        <v>200</v>
      </c>
      <c r="Q62" s="22"/>
      <c r="R62" s="22"/>
      <c r="S62" s="23"/>
      <c r="T62" s="15" t="s">
        <v>1024</v>
      </c>
    </row>
    <row r="63" spans="1:20" ht="13.5" customHeight="1" x14ac:dyDescent="0.25">
      <c r="A63" s="15" t="s">
        <v>881</v>
      </c>
      <c r="B63" s="16"/>
      <c r="C63" s="16"/>
      <c r="K63" s="15" t="s">
        <v>881</v>
      </c>
      <c r="L63" s="23"/>
      <c r="M63" s="23"/>
      <c r="N63" s="23">
        <v>1</v>
      </c>
      <c r="O63" s="22">
        <f t="shared" si="0"/>
        <v>1</v>
      </c>
      <c r="P63" s="23">
        <v>15</v>
      </c>
      <c r="Q63" s="22"/>
      <c r="R63" s="22"/>
      <c r="S63" s="23"/>
      <c r="T63" s="15" t="s">
        <v>1023</v>
      </c>
    </row>
    <row r="64" spans="1:20" ht="13.5" customHeight="1" x14ac:dyDescent="0.25">
      <c r="A64" s="15" t="s">
        <v>892</v>
      </c>
      <c r="B64" s="16"/>
      <c r="C64" s="16"/>
      <c r="K64" s="15" t="s">
        <v>892</v>
      </c>
      <c r="L64" s="23"/>
      <c r="M64" s="23"/>
      <c r="N64" s="23">
        <v>1</v>
      </c>
      <c r="O64" s="22">
        <f t="shared" si="0"/>
        <v>1</v>
      </c>
      <c r="P64" s="23">
        <v>349</v>
      </c>
      <c r="Q64" s="22"/>
      <c r="R64" s="22"/>
      <c r="S64" s="23"/>
      <c r="T64" s="19" t="s">
        <v>1026</v>
      </c>
    </row>
    <row r="65" spans="1:20" ht="13.5" customHeight="1" x14ac:dyDescent="0.25">
      <c r="A65" s="16"/>
      <c r="B65" s="15" t="s">
        <v>919</v>
      </c>
      <c r="C65" s="16"/>
      <c r="E65" s="15">
        <v>1</v>
      </c>
      <c r="K65" s="15" t="s">
        <v>919</v>
      </c>
      <c r="L65" s="23"/>
      <c r="M65" s="23"/>
      <c r="N65" s="23">
        <v>1</v>
      </c>
      <c r="O65" s="22">
        <f t="shared" si="0"/>
        <v>1</v>
      </c>
      <c r="P65" s="23">
        <v>7.95</v>
      </c>
      <c r="Q65" s="22"/>
      <c r="R65" s="22"/>
      <c r="S65" s="23"/>
      <c r="T65" s="15" t="s">
        <v>1025</v>
      </c>
    </row>
    <row r="66" spans="1:20" ht="13.5" customHeight="1" x14ac:dyDescent="0.25">
      <c r="A66" s="14"/>
      <c r="B66" s="14"/>
      <c r="C66" s="14"/>
      <c r="D66" s="14"/>
      <c r="E66" s="14"/>
      <c r="F66" s="14"/>
      <c r="G66" s="14"/>
      <c r="H66" s="14"/>
      <c r="I66" s="14"/>
      <c r="J66" s="14"/>
      <c r="K66" s="14" t="s">
        <v>882</v>
      </c>
      <c r="L66" s="24"/>
      <c r="M66" s="24"/>
      <c r="N66" s="24"/>
      <c r="O66" s="22">
        <f t="shared" si="0"/>
        <v>0</v>
      </c>
      <c r="P66" s="24"/>
      <c r="Q66" s="22"/>
      <c r="R66" s="22"/>
      <c r="S66" s="24"/>
      <c r="T66" s="14"/>
    </row>
    <row r="67" spans="1:20" ht="13.5" customHeight="1" x14ac:dyDescent="0.25">
      <c r="A67" s="15" t="s">
        <v>883</v>
      </c>
      <c r="B67" s="16"/>
      <c r="C67" s="16"/>
      <c r="D67" s="15">
        <v>1</v>
      </c>
      <c r="K67" s="15" t="s">
        <v>883</v>
      </c>
      <c r="L67" s="23"/>
      <c r="M67" s="23"/>
      <c r="N67" s="23">
        <v>1</v>
      </c>
      <c r="O67" s="22">
        <f t="shared" si="0"/>
        <v>1</v>
      </c>
      <c r="P67" s="23">
        <v>10.9</v>
      </c>
      <c r="Q67" s="22"/>
      <c r="R67" s="22"/>
      <c r="S67" s="23"/>
      <c r="T67" s="15" t="s">
        <v>1027</v>
      </c>
    </row>
    <row r="68" spans="1:20" ht="13.5" customHeight="1" x14ac:dyDescent="0.25">
      <c r="A68" s="15" t="s">
        <v>884</v>
      </c>
      <c r="B68" s="15" t="s">
        <v>884</v>
      </c>
      <c r="C68" s="16"/>
      <c r="D68" s="15">
        <v>1</v>
      </c>
      <c r="E68" s="15">
        <v>1</v>
      </c>
      <c r="K68" s="15" t="s">
        <v>884</v>
      </c>
      <c r="L68" s="23"/>
      <c r="M68" s="23"/>
      <c r="N68" s="23">
        <v>1</v>
      </c>
      <c r="O68" s="22">
        <f t="shared" ref="O68:O118" si="1">L68+M68+N68</f>
        <v>1</v>
      </c>
      <c r="P68" s="23">
        <v>5</v>
      </c>
      <c r="Q68" s="22"/>
      <c r="R68" s="22"/>
      <c r="S68" s="23"/>
    </row>
    <row r="69" spans="1:20" ht="13.5" customHeight="1" x14ac:dyDescent="0.25">
      <c r="A69" s="15" t="s">
        <v>885</v>
      </c>
      <c r="B69" s="15" t="s">
        <v>885</v>
      </c>
      <c r="C69" s="16"/>
      <c r="D69" s="15">
        <v>1</v>
      </c>
      <c r="E69" s="15">
        <v>1</v>
      </c>
      <c r="K69" s="15" t="s">
        <v>885</v>
      </c>
      <c r="L69" s="23"/>
      <c r="M69" s="23"/>
      <c r="N69" s="23">
        <v>1</v>
      </c>
      <c r="O69" s="22">
        <f t="shared" si="1"/>
        <v>1</v>
      </c>
      <c r="P69" s="23">
        <v>5</v>
      </c>
      <c r="Q69" s="22"/>
      <c r="R69" s="22"/>
      <c r="S69" s="23"/>
    </row>
    <row r="70" spans="1:20" ht="13.5" customHeight="1" x14ac:dyDescent="0.25">
      <c r="A70" s="15" t="s">
        <v>886</v>
      </c>
      <c r="B70" s="16"/>
      <c r="C70" s="16"/>
      <c r="D70" s="15">
        <v>1</v>
      </c>
      <c r="K70" s="15" t="s">
        <v>886</v>
      </c>
      <c r="L70" s="23"/>
      <c r="M70" s="23"/>
      <c r="N70" s="23">
        <v>1</v>
      </c>
      <c r="O70" s="22">
        <f t="shared" si="1"/>
        <v>1</v>
      </c>
      <c r="P70" s="23">
        <v>5</v>
      </c>
      <c r="Q70" s="22"/>
      <c r="R70" s="22"/>
      <c r="S70" s="23"/>
    </row>
    <row r="71" spans="1:20" ht="13.5" customHeight="1" x14ac:dyDescent="0.25">
      <c r="A71" s="15" t="s">
        <v>887</v>
      </c>
      <c r="B71" s="16"/>
      <c r="C71" s="16"/>
      <c r="D71" s="15">
        <v>1</v>
      </c>
      <c r="K71" s="15" t="s">
        <v>887</v>
      </c>
      <c r="L71" s="23"/>
      <c r="M71" s="23"/>
      <c r="N71" s="23">
        <v>1</v>
      </c>
      <c r="O71" s="22">
        <f t="shared" si="1"/>
        <v>1</v>
      </c>
      <c r="P71" s="23">
        <v>5</v>
      </c>
      <c r="Q71" s="22"/>
      <c r="R71" s="22"/>
      <c r="S71" s="23"/>
    </row>
    <row r="72" spans="1:20" ht="13.5" customHeight="1" x14ac:dyDescent="0.25">
      <c r="A72" s="15" t="s">
        <v>888</v>
      </c>
      <c r="B72" s="15" t="s">
        <v>888</v>
      </c>
      <c r="C72" s="16"/>
      <c r="D72" s="15">
        <v>1</v>
      </c>
      <c r="E72" s="15">
        <v>1</v>
      </c>
      <c r="K72" s="15" t="s">
        <v>888</v>
      </c>
      <c r="L72" s="23"/>
      <c r="M72" s="23"/>
      <c r="N72" s="23">
        <v>1</v>
      </c>
      <c r="O72" s="22">
        <f t="shared" si="1"/>
        <v>1</v>
      </c>
      <c r="P72" s="23">
        <v>10</v>
      </c>
      <c r="Q72" s="22"/>
      <c r="R72" s="22"/>
      <c r="S72" s="23"/>
    </row>
    <row r="73" spans="1:20" ht="13.5" customHeight="1" x14ac:dyDescent="0.25">
      <c r="A73" s="15" t="s">
        <v>889</v>
      </c>
      <c r="B73" s="15" t="s">
        <v>889</v>
      </c>
      <c r="C73" s="16"/>
      <c r="D73" s="15">
        <v>1</v>
      </c>
      <c r="E73" s="15">
        <v>3</v>
      </c>
      <c r="K73" s="15" t="s">
        <v>889</v>
      </c>
      <c r="L73" s="23"/>
      <c r="M73" s="23"/>
      <c r="N73" s="23">
        <v>1</v>
      </c>
      <c r="O73" s="22">
        <f t="shared" si="1"/>
        <v>1</v>
      </c>
      <c r="P73" s="23">
        <v>4</v>
      </c>
      <c r="Q73" s="22"/>
      <c r="R73" s="22"/>
      <c r="S73" s="23"/>
    </row>
    <row r="74" spans="1:20" ht="13.5" customHeight="1" x14ac:dyDescent="0.25">
      <c r="A74" s="15" t="s">
        <v>890</v>
      </c>
      <c r="B74" s="16"/>
      <c r="C74" s="16"/>
      <c r="D74" s="15">
        <v>1</v>
      </c>
      <c r="E74" s="15">
        <v>1</v>
      </c>
      <c r="K74" s="15" t="s">
        <v>890</v>
      </c>
      <c r="L74" s="23"/>
      <c r="M74" s="23"/>
      <c r="N74" s="23"/>
      <c r="O74" s="22">
        <f t="shared" si="1"/>
        <v>0</v>
      </c>
      <c r="P74" s="23"/>
      <c r="Q74" s="22"/>
      <c r="R74" s="22"/>
      <c r="S74" s="23"/>
    </row>
    <row r="75" spans="1:20" ht="13.5" customHeight="1" x14ac:dyDescent="0.25">
      <c r="A75" s="16"/>
      <c r="B75" s="15" t="s">
        <v>922</v>
      </c>
      <c r="C75" s="16"/>
      <c r="E75" s="15">
        <v>2</v>
      </c>
      <c r="K75" s="15" t="s">
        <v>922</v>
      </c>
      <c r="L75" s="23"/>
      <c r="M75" s="23"/>
      <c r="N75" s="23">
        <v>1</v>
      </c>
      <c r="O75" s="22">
        <f t="shared" si="1"/>
        <v>1</v>
      </c>
      <c r="P75" s="23">
        <v>5</v>
      </c>
      <c r="Q75" s="22"/>
      <c r="R75" s="22"/>
      <c r="S75" s="23"/>
    </row>
    <row r="76" spans="1:20" ht="13.5" customHeight="1" x14ac:dyDescent="0.25">
      <c r="A76" s="16"/>
      <c r="B76" s="15" t="s">
        <v>921</v>
      </c>
      <c r="C76" s="16"/>
      <c r="K76" s="15" t="s">
        <v>921</v>
      </c>
      <c r="L76" s="23"/>
      <c r="M76" s="23"/>
      <c r="N76" s="23">
        <v>1</v>
      </c>
      <c r="O76" s="22">
        <f t="shared" si="1"/>
        <v>1</v>
      </c>
      <c r="P76" s="23">
        <v>2</v>
      </c>
      <c r="Q76" s="22"/>
      <c r="R76" s="22"/>
      <c r="S76" s="23"/>
    </row>
    <row r="77" spans="1:20" ht="13.5" customHeight="1" x14ac:dyDescent="0.25">
      <c r="A77" s="16"/>
      <c r="B77" s="15" t="s">
        <v>923</v>
      </c>
      <c r="C77" s="16"/>
      <c r="E77" s="15">
        <v>1</v>
      </c>
      <c r="K77" s="15" t="s">
        <v>923</v>
      </c>
      <c r="L77" s="23"/>
      <c r="M77" s="23"/>
      <c r="N77" s="23">
        <v>1</v>
      </c>
      <c r="O77" s="22">
        <f t="shared" si="1"/>
        <v>1</v>
      </c>
      <c r="P77" s="23">
        <v>10</v>
      </c>
      <c r="Q77" s="22"/>
      <c r="R77" s="22"/>
      <c r="S77" s="23"/>
    </row>
    <row r="78" spans="1:20" ht="13.5" customHeight="1" x14ac:dyDescent="0.25">
      <c r="A78" s="16"/>
      <c r="B78" s="15" t="s">
        <v>1001</v>
      </c>
      <c r="C78" s="16"/>
      <c r="E78" s="15">
        <v>1</v>
      </c>
      <c r="K78" s="15" t="s">
        <v>1001</v>
      </c>
      <c r="L78" s="23"/>
      <c r="M78" s="23"/>
      <c r="N78" s="23">
        <v>1</v>
      </c>
      <c r="O78" s="22">
        <f t="shared" si="1"/>
        <v>1</v>
      </c>
      <c r="P78" s="23">
        <v>5</v>
      </c>
      <c r="Q78" s="22"/>
      <c r="R78" s="22"/>
      <c r="S78" s="23"/>
    </row>
    <row r="79" spans="1:20" ht="13.5" customHeight="1" x14ac:dyDescent="0.25">
      <c r="A79" s="16"/>
      <c r="B79" s="15" t="s">
        <v>928</v>
      </c>
      <c r="C79" s="16"/>
      <c r="E79" s="15">
        <v>1</v>
      </c>
      <c r="K79" s="15" t="s">
        <v>928</v>
      </c>
      <c r="L79" s="23"/>
      <c r="M79" s="23">
        <v>24</v>
      </c>
      <c r="N79" s="23"/>
      <c r="O79" s="22">
        <f t="shared" si="1"/>
        <v>24</v>
      </c>
      <c r="P79" s="23">
        <v>5</v>
      </c>
      <c r="Q79" s="22"/>
      <c r="R79" s="22"/>
      <c r="S79" s="23"/>
    </row>
    <row r="80" spans="1:20" ht="13.5" customHeight="1" x14ac:dyDescent="0.25">
      <c r="A80" s="14"/>
      <c r="B80" s="14"/>
      <c r="C80" s="14"/>
      <c r="D80" s="14"/>
      <c r="E80" s="14"/>
      <c r="F80" s="14"/>
      <c r="G80" s="14"/>
      <c r="H80" s="14"/>
      <c r="I80" s="14"/>
      <c r="J80" s="14"/>
      <c r="K80" s="14" t="s">
        <v>936</v>
      </c>
      <c r="L80" s="24"/>
      <c r="M80" s="24"/>
      <c r="N80" s="24"/>
      <c r="O80" s="22">
        <f t="shared" si="1"/>
        <v>0</v>
      </c>
      <c r="P80" s="24"/>
      <c r="Q80" s="22"/>
      <c r="R80" s="22"/>
      <c r="S80" s="24"/>
      <c r="T80" s="14"/>
    </row>
    <row r="81" spans="1:20" ht="13.5" customHeight="1" x14ac:dyDescent="0.25">
      <c r="A81" s="16"/>
      <c r="B81" s="15" t="s">
        <v>897</v>
      </c>
      <c r="C81" s="16"/>
      <c r="G81" s="15">
        <v>1</v>
      </c>
      <c r="K81" s="15" t="s">
        <v>1023</v>
      </c>
      <c r="L81" s="23">
        <v>1</v>
      </c>
      <c r="M81" s="23"/>
      <c r="N81" s="23"/>
      <c r="O81" s="22">
        <f t="shared" si="1"/>
        <v>1</v>
      </c>
      <c r="P81" s="23"/>
      <c r="Q81" s="22"/>
      <c r="R81" s="22">
        <v>200</v>
      </c>
      <c r="S81" s="23"/>
      <c r="T81" s="15" t="s">
        <v>1039</v>
      </c>
    </row>
    <row r="82" spans="1:20" ht="13.5" customHeight="1" x14ac:dyDescent="0.25">
      <c r="A82" s="16"/>
      <c r="B82" s="15" t="s">
        <v>924</v>
      </c>
      <c r="C82" s="15" t="s">
        <v>986</v>
      </c>
      <c r="F82" s="15">
        <v>1</v>
      </c>
      <c r="H82" s="15">
        <v>1</v>
      </c>
      <c r="I82" s="15">
        <v>140</v>
      </c>
      <c r="J82" s="15">
        <v>3</v>
      </c>
      <c r="K82" s="15" t="s">
        <v>1037</v>
      </c>
      <c r="L82" s="23"/>
      <c r="M82" s="23">
        <v>1</v>
      </c>
      <c r="N82" s="23"/>
      <c r="O82" s="22">
        <f t="shared" si="1"/>
        <v>1</v>
      </c>
      <c r="P82" s="23"/>
      <c r="Q82" s="22">
        <v>200</v>
      </c>
      <c r="R82" s="22"/>
      <c r="S82" s="23"/>
      <c r="T82" s="15" t="s">
        <v>1038</v>
      </c>
    </row>
    <row r="83" spans="1:20" ht="13.5" customHeight="1" x14ac:dyDescent="0.25">
      <c r="A83" s="16"/>
      <c r="B83" s="15" t="s">
        <v>910</v>
      </c>
      <c r="C83" s="15" t="s">
        <v>983</v>
      </c>
      <c r="G83" s="15">
        <v>1</v>
      </c>
      <c r="H83" s="15">
        <v>1</v>
      </c>
      <c r="I83" s="15">
        <v>5.5</v>
      </c>
      <c r="J83" s="15">
        <v>0.1</v>
      </c>
      <c r="K83" s="15" t="s">
        <v>910</v>
      </c>
      <c r="L83" s="23">
        <v>1</v>
      </c>
      <c r="M83" s="23">
        <v>1</v>
      </c>
      <c r="N83" s="23"/>
      <c r="O83" s="22">
        <f t="shared" si="1"/>
        <v>2</v>
      </c>
      <c r="P83" s="23">
        <v>13.99</v>
      </c>
      <c r="Q83" s="22"/>
      <c r="R83" s="22"/>
      <c r="S83" s="23"/>
      <c r="T83" s="15" t="s">
        <v>893</v>
      </c>
    </row>
    <row r="84" spans="1:20" ht="13.5" customHeight="1" x14ac:dyDescent="0.25">
      <c r="A84" s="16"/>
      <c r="B84" s="15" t="s">
        <v>906</v>
      </c>
      <c r="C84" s="16"/>
      <c r="F84" s="15">
        <v>1</v>
      </c>
      <c r="G84" s="15">
        <v>1</v>
      </c>
      <c r="H84" s="15">
        <v>1</v>
      </c>
      <c r="I84" s="15">
        <v>20</v>
      </c>
      <c r="J84" s="15">
        <v>0.5</v>
      </c>
      <c r="K84" s="15" t="s">
        <v>906</v>
      </c>
      <c r="L84" s="23">
        <v>1</v>
      </c>
      <c r="M84" s="23">
        <v>1</v>
      </c>
      <c r="N84" s="23"/>
      <c r="O84" s="22">
        <f t="shared" si="1"/>
        <v>2</v>
      </c>
      <c r="P84" s="23"/>
      <c r="Q84" s="22" t="s">
        <v>1006</v>
      </c>
      <c r="R84" s="22" t="s">
        <v>1006</v>
      </c>
      <c r="S84" s="23"/>
    </row>
    <row r="85" spans="1:20" ht="13.5" customHeight="1" x14ac:dyDescent="0.25">
      <c r="A85" s="16"/>
      <c r="B85" s="15" t="s">
        <v>914</v>
      </c>
      <c r="C85" s="15" t="s">
        <v>982</v>
      </c>
      <c r="G85" s="15">
        <v>1</v>
      </c>
      <c r="H85" s="15">
        <v>1</v>
      </c>
      <c r="I85" s="15">
        <v>10</v>
      </c>
      <c r="J85" s="15">
        <v>0.1</v>
      </c>
      <c r="K85" s="15" t="s">
        <v>914</v>
      </c>
      <c r="L85" s="23">
        <v>1</v>
      </c>
      <c r="M85" s="23">
        <v>1</v>
      </c>
      <c r="N85" s="23"/>
      <c r="O85" s="22">
        <f t="shared" si="1"/>
        <v>2</v>
      </c>
      <c r="P85" s="23"/>
      <c r="Q85" s="22" t="s">
        <v>1006</v>
      </c>
      <c r="R85" s="22" t="s">
        <v>1006</v>
      </c>
      <c r="S85" s="23"/>
    </row>
    <row r="86" spans="1:20" ht="13.5" customHeight="1" x14ac:dyDescent="0.25">
      <c r="A86" s="16"/>
      <c r="B86" s="15" t="s">
        <v>951</v>
      </c>
      <c r="C86" s="15" t="s">
        <v>951</v>
      </c>
      <c r="E86" s="15">
        <v>2</v>
      </c>
      <c r="H86" s="15">
        <v>1</v>
      </c>
      <c r="I86" s="15">
        <v>30</v>
      </c>
      <c r="J86" s="15">
        <v>0.1</v>
      </c>
      <c r="K86" s="15" t="s">
        <v>951</v>
      </c>
      <c r="L86" s="23">
        <v>1</v>
      </c>
      <c r="M86" s="23">
        <v>1</v>
      </c>
      <c r="N86" s="23"/>
      <c r="O86" s="22">
        <f t="shared" si="1"/>
        <v>2</v>
      </c>
      <c r="P86" s="23">
        <v>30</v>
      </c>
      <c r="Q86" s="22"/>
      <c r="R86" s="22"/>
      <c r="S86" s="23"/>
      <c r="T86" s="15" t="s">
        <v>1028</v>
      </c>
    </row>
    <row r="87" spans="1:20" ht="13.5" customHeight="1" x14ac:dyDescent="0.25">
      <c r="A87" s="16"/>
      <c r="B87" s="15" t="s">
        <v>952</v>
      </c>
      <c r="C87" s="15" t="s">
        <v>984</v>
      </c>
      <c r="E87" s="15">
        <v>2</v>
      </c>
      <c r="H87" s="15">
        <v>1</v>
      </c>
      <c r="I87" s="15">
        <v>200</v>
      </c>
      <c r="J87" s="15">
        <v>0.8</v>
      </c>
      <c r="K87" s="15" t="s">
        <v>952</v>
      </c>
      <c r="L87" s="23">
        <v>1</v>
      </c>
      <c r="M87" s="23">
        <v>1</v>
      </c>
      <c r="N87" s="23"/>
      <c r="O87" s="22">
        <f t="shared" si="1"/>
        <v>2</v>
      </c>
      <c r="P87" s="23"/>
      <c r="Q87" s="22" t="s">
        <v>1006</v>
      </c>
      <c r="R87" s="22" t="s">
        <v>1006</v>
      </c>
      <c r="S87" s="23"/>
    </row>
    <row r="88" spans="1:20" ht="13.5" customHeight="1" x14ac:dyDescent="0.25">
      <c r="A88" s="16"/>
      <c r="K88" s="15" t="s">
        <v>1029</v>
      </c>
      <c r="L88" s="23">
        <v>1</v>
      </c>
      <c r="M88" s="23">
        <v>1</v>
      </c>
      <c r="N88" s="23"/>
      <c r="O88" s="22">
        <f t="shared" si="1"/>
        <v>2</v>
      </c>
      <c r="P88" s="23">
        <v>22.95</v>
      </c>
      <c r="Q88" s="22"/>
      <c r="R88" s="22"/>
      <c r="S88" s="23"/>
      <c r="T88" s="15" t="s">
        <v>1031</v>
      </c>
    </row>
    <row r="89" spans="1:20" ht="13.5" customHeight="1" x14ac:dyDescent="0.25">
      <c r="A89" s="16"/>
      <c r="B89" s="15" t="s">
        <v>953</v>
      </c>
      <c r="C89" s="16"/>
      <c r="K89" s="15" t="s">
        <v>953</v>
      </c>
      <c r="L89" s="23"/>
      <c r="M89" s="23"/>
      <c r="N89" s="23">
        <v>1</v>
      </c>
      <c r="O89" s="22">
        <f t="shared" si="1"/>
        <v>1</v>
      </c>
      <c r="P89" s="23">
        <v>1</v>
      </c>
      <c r="Q89" s="22"/>
      <c r="R89" s="22"/>
      <c r="S89" s="23"/>
    </row>
    <row r="90" spans="1:20" ht="13.5" customHeight="1" x14ac:dyDescent="0.25">
      <c r="A90" s="16"/>
      <c r="B90" s="15" t="s">
        <v>954</v>
      </c>
      <c r="C90" s="15" t="s">
        <v>991</v>
      </c>
      <c r="H90" s="15">
        <v>1</v>
      </c>
      <c r="I90" s="15">
        <v>2</v>
      </c>
      <c r="J90" s="15">
        <v>0.1</v>
      </c>
      <c r="K90" s="15" t="s">
        <v>954</v>
      </c>
      <c r="L90" s="23"/>
      <c r="M90" s="23"/>
      <c r="N90" s="23">
        <v>1</v>
      </c>
      <c r="O90" s="22">
        <f t="shared" si="1"/>
        <v>1</v>
      </c>
      <c r="P90" s="23">
        <v>1</v>
      </c>
      <c r="Q90" s="22"/>
      <c r="R90" s="22"/>
      <c r="S90" s="23"/>
    </row>
    <row r="91" spans="1:20" ht="13.5" customHeight="1" x14ac:dyDescent="0.25">
      <c r="A91" s="16"/>
      <c r="B91" s="15" t="s">
        <v>955</v>
      </c>
      <c r="C91" s="15" t="s">
        <v>990</v>
      </c>
      <c r="H91" s="15">
        <v>2</v>
      </c>
      <c r="I91" s="15">
        <v>10</v>
      </c>
      <c r="J91" s="15">
        <v>0.1</v>
      </c>
      <c r="K91" s="15" t="s">
        <v>955</v>
      </c>
      <c r="L91" s="23"/>
      <c r="M91" s="23"/>
      <c r="N91" s="23">
        <v>1</v>
      </c>
      <c r="O91" s="22">
        <f t="shared" si="1"/>
        <v>1</v>
      </c>
      <c r="P91" s="23">
        <v>17.95</v>
      </c>
      <c r="Q91" s="22"/>
      <c r="R91" s="22"/>
      <c r="S91" s="23"/>
      <c r="T91" s="15" t="s">
        <v>1030</v>
      </c>
    </row>
    <row r="92" spans="1:20" ht="13.5" customHeight="1" x14ac:dyDescent="0.25">
      <c r="A92" s="16"/>
      <c r="B92" s="15" t="s">
        <v>956</v>
      </c>
      <c r="C92" s="16"/>
      <c r="K92" s="15" t="s">
        <v>956</v>
      </c>
      <c r="L92" s="23"/>
      <c r="M92" s="23"/>
      <c r="N92" s="23">
        <v>0</v>
      </c>
      <c r="O92" s="22">
        <f t="shared" si="1"/>
        <v>0</v>
      </c>
      <c r="P92" s="23"/>
      <c r="Q92" s="22"/>
      <c r="R92" s="22"/>
      <c r="S92" s="23"/>
    </row>
    <row r="93" spans="1:20" ht="13.5" customHeight="1" x14ac:dyDescent="0.25">
      <c r="A93" s="16"/>
      <c r="B93" s="15" t="s">
        <v>957</v>
      </c>
      <c r="C93" s="16"/>
      <c r="K93" s="15" t="s">
        <v>957</v>
      </c>
      <c r="L93" s="23"/>
      <c r="M93" s="23"/>
      <c r="N93" s="23">
        <v>1</v>
      </c>
      <c r="O93" s="22">
        <f t="shared" si="1"/>
        <v>1</v>
      </c>
      <c r="P93" s="23" t="s">
        <v>1006</v>
      </c>
      <c r="Q93" s="22"/>
      <c r="R93" s="22"/>
      <c r="S93" s="23"/>
    </row>
    <row r="94" spans="1:20" ht="13.5" customHeight="1" x14ac:dyDescent="0.25">
      <c r="A94" s="16"/>
      <c r="B94" s="15" t="s">
        <v>958</v>
      </c>
      <c r="C94" s="16"/>
      <c r="K94" s="15" t="s">
        <v>958</v>
      </c>
      <c r="L94" s="23"/>
      <c r="M94" s="23"/>
      <c r="N94" s="23">
        <v>0</v>
      </c>
      <c r="O94" s="22">
        <f t="shared" si="1"/>
        <v>0</v>
      </c>
      <c r="P94" s="23"/>
      <c r="Q94" s="22"/>
      <c r="R94" s="22"/>
      <c r="S94" s="23"/>
    </row>
    <row r="95" spans="1:20" ht="13.5" customHeight="1" x14ac:dyDescent="0.25">
      <c r="A95" s="16"/>
      <c r="B95" s="15" t="s">
        <v>959</v>
      </c>
      <c r="C95" s="16"/>
      <c r="K95" s="15" t="s">
        <v>959</v>
      </c>
      <c r="L95" s="23"/>
      <c r="M95" s="23"/>
      <c r="N95" s="23">
        <v>0</v>
      </c>
      <c r="O95" s="22">
        <f t="shared" si="1"/>
        <v>0</v>
      </c>
      <c r="P95" s="23"/>
      <c r="Q95" s="22"/>
      <c r="R95" s="22"/>
      <c r="S95" s="23"/>
    </row>
    <row r="96" spans="1:20" ht="13.5" customHeight="1" x14ac:dyDescent="0.25">
      <c r="A96" s="16"/>
      <c r="B96" s="15" t="s">
        <v>960</v>
      </c>
      <c r="C96" s="16"/>
      <c r="K96" s="15" t="s">
        <v>960</v>
      </c>
      <c r="L96" s="23"/>
      <c r="M96" s="23"/>
      <c r="N96" s="23">
        <v>1</v>
      </c>
      <c r="O96" s="22">
        <f t="shared" si="1"/>
        <v>1</v>
      </c>
      <c r="P96" s="23">
        <v>3</v>
      </c>
      <c r="Q96" s="22"/>
      <c r="R96" s="22"/>
      <c r="S96" s="23"/>
    </row>
    <row r="97" spans="1:20" ht="13.5" customHeight="1" x14ac:dyDescent="0.25">
      <c r="A97" s="16"/>
      <c r="B97" s="15" t="s">
        <v>961</v>
      </c>
      <c r="C97" s="16"/>
      <c r="K97" s="15" t="s">
        <v>961</v>
      </c>
      <c r="L97" s="23"/>
      <c r="M97" s="23"/>
      <c r="N97" s="23">
        <v>1</v>
      </c>
      <c r="O97" s="22">
        <f t="shared" si="1"/>
        <v>1</v>
      </c>
      <c r="P97" s="23" t="s">
        <v>1006</v>
      </c>
      <c r="Q97" s="22"/>
      <c r="R97" s="22"/>
      <c r="S97" s="23"/>
    </row>
    <row r="98" spans="1:20" ht="13.5" customHeight="1" x14ac:dyDescent="0.25">
      <c r="A98" s="16"/>
      <c r="B98" s="15" t="s">
        <v>962</v>
      </c>
      <c r="C98" s="16"/>
      <c r="K98" s="15" t="s">
        <v>962</v>
      </c>
      <c r="L98" s="23"/>
      <c r="M98" s="23"/>
      <c r="N98" s="23">
        <v>1</v>
      </c>
      <c r="O98" s="22">
        <f t="shared" si="1"/>
        <v>1</v>
      </c>
      <c r="P98" s="23">
        <v>7.2</v>
      </c>
      <c r="Q98" s="22"/>
      <c r="R98" s="22"/>
      <c r="S98" s="23"/>
      <c r="T98" s="15" t="s">
        <v>1036</v>
      </c>
    </row>
    <row r="99" spans="1:20" ht="13.5" customHeight="1" x14ac:dyDescent="0.25">
      <c r="A99" s="16"/>
      <c r="B99" s="16"/>
      <c r="C99" s="15" t="s">
        <v>978</v>
      </c>
      <c r="H99" s="15">
        <v>1</v>
      </c>
      <c r="I99" s="15">
        <v>3</v>
      </c>
      <c r="J99" s="15">
        <v>0.1</v>
      </c>
      <c r="K99" s="15" t="s">
        <v>978</v>
      </c>
      <c r="L99" s="23"/>
      <c r="M99" s="23"/>
      <c r="N99" s="23">
        <v>0</v>
      </c>
      <c r="O99" s="22">
        <f t="shared" si="1"/>
        <v>0</v>
      </c>
      <c r="P99" s="23"/>
      <c r="Q99" s="22"/>
      <c r="R99" s="22"/>
      <c r="S99" s="23"/>
    </row>
    <row r="100" spans="1:20" ht="13.5" customHeight="1" x14ac:dyDescent="0.25">
      <c r="A100" s="16"/>
      <c r="B100" s="16"/>
      <c r="C100" s="15" t="s">
        <v>987</v>
      </c>
      <c r="H100" s="15">
        <v>1</v>
      </c>
      <c r="I100" s="15">
        <v>17</v>
      </c>
      <c r="J100" s="15">
        <v>0.25</v>
      </c>
      <c r="K100" s="15" t="s">
        <v>987</v>
      </c>
      <c r="L100" s="23"/>
      <c r="M100" s="23"/>
      <c r="N100" s="23">
        <v>0</v>
      </c>
      <c r="O100" s="22">
        <f t="shared" si="1"/>
        <v>0</v>
      </c>
      <c r="P100" s="23"/>
      <c r="Q100" s="22"/>
      <c r="R100" s="22"/>
      <c r="S100" s="23"/>
    </row>
    <row r="101" spans="1:20" ht="13.5" customHeight="1" x14ac:dyDescent="0.25">
      <c r="A101" s="16"/>
      <c r="B101" s="16"/>
      <c r="C101" s="15" t="s">
        <v>988</v>
      </c>
      <c r="H101" s="15">
        <v>2</v>
      </c>
      <c r="I101" s="15">
        <v>130</v>
      </c>
      <c r="J101" s="15">
        <v>3</v>
      </c>
      <c r="K101" s="15" t="s">
        <v>988</v>
      </c>
      <c r="L101" s="23"/>
      <c r="M101" s="23"/>
      <c r="N101" s="23">
        <v>1</v>
      </c>
      <c r="O101" s="22">
        <f t="shared" si="1"/>
        <v>1</v>
      </c>
      <c r="P101" s="23">
        <v>139</v>
      </c>
      <c r="Q101" s="22"/>
      <c r="R101" s="22"/>
      <c r="S101" s="23"/>
      <c r="T101" s="15" t="s">
        <v>1032</v>
      </c>
    </row>
    <row r="102" spans="1:20" ht="13.5" customHeight="1" x14ac:dyDescent="0.25">
      <c r="A102" s="16"/>
      <c r="B102" s="16"/>
      <c r="C102" s="15" t="s">
        <v>989</v>
      </c>
      <c r="H102" s="15">
        <v>1</v>
      </c>
      <c r="I102" s="15">
        <v>15</v>
      </c>
      <c r="J102" s="15">
        <v>0.1</v>
      </c>
      <c r="K102" s="15" t="s">
        <v>989</v>
      </c>
      <c r="L102" s="23"/>
      <c r="M102" s="23"/>
      <c r="N102" s="23">
        <v>1</v>
      </c>
      <c r="O102" s="22">
        <f t="shared" si="1"/>
        <v>1</v>
      </c>
      <c r="P102" s="23">
        <v>9.9499999999999993</v>
      </c>
      <c r="Q102" s="22"/>
      <c r="R102" s="22"/>
      <c r="S102" s="23"/>
      <c r="T102" s="15" t="s">
        <v>1033</v>
      </c>
    </row>
    <row r="103" spans="1:20" ht="13.5" customHeight="1" x14ac:dyDescent="0.25">
      <c r="A103" s="16"/>
      <c r="B103" s="16"/>
      <c r="C103" s="15" t="s">
        <v>992</v>
      </c>
      <c r="H103" s="15">
        <v>1</v>
      </c>
      <c r="I103" s="15">
        <v>0</v>
      </c>
      <c r="J103" s="15">
        <v>0.5</v>
      </c>
      <c r="K103" s="15" t="s">
        <v>992</v>
      </c>
      <c r="L103" s="23"/>
      <c r="M103" s="23"/>
      <c r="N103" s="23">
        <v>1</v>
      </c>
      <c r="O103" s="22">
        <f t="shared" si="1"/>
        <v>1</v>
      </c>
      <c r="P103" s="23">
        <v>5.5</v>
      </c>
      <c r="Q103" s="22"/>
      <c r="R103" s="22"/>
      <c r="S103" s="23"/>
      <c r="T103" s="15" t="s">
        <v>1034</v>
      </c>
    </row>
    <row r="104" spans="1:20" ht="13.5" customHeight="1" x14ac:dyDescent="0.25">
      <c r="A104" s="16"/>
      <c r="B104" s="16"/>
      <c r="C104" s="15" t="s">
        <v>993</v>
      </c>
      <c r="H104" s="15">
        <v>2</v>
      </c>
      <c r="I104" s="15">
        <v>4</v>
      </c>
      <c r="J104" s="15">
        <v>0.2</v>
      </c>
      <c r="K104" s="15" t="s">
        <v>993</v>
      </c>
      <c r="L104" s="23">
        <v>1</v>
      </c>
      <c r="M104" s="23">
        <v>1</v>
      </c>
      <c r="N104" s="23"/>
      <c r="O104" s="22">
        <f t="shared" si="1"/>
        <v>2</v>
      </c>
      <c r="P104" s="23">
        <v>2.85</v>
      </c>
      <c r="Q104" s="22"/>
      <c r="R104" s="22"/>
      <c r="S104" s="23"/>
      <c r="T104" s="15" t="s">
        <v>1035</v>
      </c>
    </row>
    <row r="105" spans="1:20" ht="13.5" customHeight="1" x14ac:dyDescent="0.25">
      <c r="A105" s="16"/>
      <c r="B105" s="16"/>
      <c r="C105" s="15" t="s">
        <v>994</v>
      </c>
      <c r="H105" s="15">
        <v>1</v>
      </c>
      <c r="I105" s="15">
        <v>35</v>
      </c>
      <c r="J105" s="15">
        <v>0.25</v>
      </c>
      <c r="K105" s="15" t="s">
        <v>994</v>
      </c>
      <c r="L105" s="23"/>
      <c r="M105" s="23"/>
      <c r="N105" s="23">
        <v>0</v>
      </c>
      <c r="O105" s="22">
        <f t="shared" si="1"/>
        <v>0</v>
      </c>
      <c r="P105" s="23"/>
      <c r="Q105" s="22"/>
      <c r="R105" s="22"/>
      <c r="S105" s="23"/>
    </row>
    <row r="106" spans="1:20" ht="13.5" customHeight="1" x14ac:dyDescent="0.25">
      <c r="A106" s="14"/>
      <c r="B106" s="14"/>
      <c r="C106" s="14"/>
      <c r="D106" s="14"/>
      <c r="E106" s="14"/>
      <c r="F106" s="14"/>
      <c r="G106" s="14"/>
      <c r="H106" s="14"/>
      <c r="I106" s="14"/>
      <c r="J106" s="14"/>
      <c r="K106" s="14" t="s">
        <v>938</v>
      </c>
      <c r="L106" s="24"/>
      <c r="M106" s="24"/>
      <c r="N106" s="24"/>
      <c r="O106" s="22">
        <f t="shared" si="1"/>
        <v>0</v>
      </c>
      <c r="P106" s="24"/>
      <c r="Q106" s="22"/>
      <c r="R106" s="22"/>
      <c r="S106" s="24"/>
      <c r="T106" s="14"/>
    </row>
    <row r="107" spans="1:20" ht="13.5" customHeight="1" x14ac:dyDescent="0.25">
      <c r="A107" s="16"/>
      <c r="B107" s="15" t="s">
        <v>939</v>
      </c>
      <c r="C107" s="16"/>
      <c r="E107" s="15">
        <v>2</v>
      </c>
      <c r="K107" s="15" t="s">
        <v>939</v>
      </c>
      <c r="L107" s="23">
        <v>1</v>
      </c>
      <c r="M107" s="23">
        <v>1</v>
      </c>
      <c r="N107" s="23"/>
      <c r="O107" s="22">
        <f t="shared" si="1"/>
        <v>2</v>
      </c>
      <c r="P107" s="23"/>
      <c r="Q107" s="22"/>
      <c r="R107" s="22"/>
      <c r="S107" s="23"/>
    </row>
    <row r="108" spans="1:20" ht="13.5" customHeight="1" x14ac:dyDescent="0.25">
      <c r="A108" s="16"/>
      <c r="B108" s="15" t="s">
        <v>941</v>
      </c>
      <c r="C108" s="16"/>
      <c r="E108" s="15">
        <v>2</v>
      </c>
      <c r="K108" s="15" t="s">
        <v>941</v>
      </c>
      <c r="L108" s="23">
        <v>1</v>
      </c>
      <c r="M108" s="23">
        <v>1</v>
      </c>
      <c r="N108" s="23"/>
      <c r="O108" s="22">
        <f t="shared" si="1"/>
        <v>2</v>
      </c>
      <c r="P108" s="23"/>
      <c r="Q108" s="22"/>
      <c r="R108" s="22"/>
      <c r="S108" s="23"/>
    </row>
    <row r="109" spans="1:20" ht="13.5" customHeight="1" x14ac:dyDescent="0.25">
      <c r="A109" s="16"/>
      <c r="B109" s="15" t="s">
        <v>942</v>
      </c>
      <c r="C109" s="16"/>
      <c r="K109" s="15" t="s">
        <v>942</v>
      </c>
      <c r="L109" s="23" t="s">
        <v>626</v>
      </c>
      <c r="M109" s="23" t="s">
        <v>626</v>
      </c>
      <c r="N109" s="23"/>
      <c r="O109" s="22" t="e">
        <f t="shared" si="1"/>
        <v>#VALUE!</v>
      </c>
      <c r="P109" s="23"/>
      <c r="Q109" s="22"/>
      <c r="R109" s="22"/>
      <c r="S109" s="23"/>
    </row>
    <row r="110" spans="1:20" ht="13.5" customHeight="1" x14ac:dyDescent="0.25">
      <c r="A110" s="16"/>
      <c r="B110" s="15" t="s">
        <v>943</v>
      </c>
      <c r="C110" s="16"/>
      <c r="E110" s="15">
        <v>2</v>
      </c>
      <c r="K110" s="15" t="s">
        <v>943</v>
      </c>
      <c r="L110" s="23">
        <v>1</v>
      </c>
      <c r="M110" s="23">
        <v>1</v>
      </c>
      <c r="N110" s="23"/>
      <c r="O110" s="22">
        <f t="shared" si="1"/>
        <v>2</v>
      </c>
      <c r="P110" s="23"/>
      <c r="Q110" s="22"/>
      <c r="R110" s="22"/>
      <c r="S110" s="23"/>
    </row>
    <row r="111" spans="1:20" ht="13.5" customHeight="1" x14ac:dyDescent="0.25">
      <c r="A111" s="16"/>
      <c r="B111" s="15" t="s">
        <v>944</v>
      </c>
      <c r="C111" s="16"/>
      <c r="E111" s="15">
        <v>2</v>
      </c>
      <c r="K111" s="15" t="s">
        <v>944</v>
      </c>
      <c r="L111" s="23">
        <v>1</v>
      </c>
      <c r="M111" s="23">
        <v>1</v>
      </c>
      <c r="N111" s="23"/>
      <c r="O111" s="22">
        <f t="shared" si="1"/>
        <v>2</v>
      </c>
      <c r="P111" s="23"/>
      <c r="Q111" s="22"/>
      <c r="R111" s="22"/>
      <c r="S111" s="23"/>
    </row>
    <row r="112" spans="1:20" ht="13.5" customHeight="1" x14ac:dyDescent="0.25">
      <c r="A112" s="16"/>
      <c r="B112" s="15" t="s">
        <v>945</v>
      </c>
      <c r="C112" s="16"/>
      <c r="E112" s="15">
        <v>2</v>
      </c>
      <c r="K112" s="15" t="s">
        <v>945</v>
      </c>
      <c r="L112" s="23">
        <v>1</v>
      </c>
      <c r="M112" s="23">
        <v>1</v>
      </c>
      <c r="N112" s="23"/>
      <c r="O112" s="22">
        <f t="shared" si="1"/>
        <v>2</v>
      </c>
      <c r="P112" s="23"/>
      <c r="Q112" s="22"/>
      <c r="R112" s="22"/>
      <c r="S112" s="23"/>
    </row>
    <row r="113" spans="1:19" ht="13.5" customHeight="1" x14ac:dyDescent="0.25">
      <c r="A113" s="16"/>
      <c r="B113" s="15" t="s">
        <v>946</v>
      </c>
      <c r="C113" s="16"/>
      <c r="E113" s="15">
        <v>2</v>
      </c>
      <c r="K113" s="15" t="s">
        <v>946</v>
      </c>
      <c r="L113" s="23">
        <v>1</v>
      </c>
      <c r="M113" s="23">
        <v>1</v>
      </c>
      <c r="N113" s="23"/>
      <c r="O113" s="22">
        <f t="shared" si="1"/>
        <v>2</v>
      </c>
      <c r="P113" s="23"/>
      <c r="Q113" s="22"/>
      <c r="R113" s="22"/>
      <c r="S113" s="23"/>
    </row>
    <row r="114" spans="1:19" ht="13.5" customHeight="1" x14ac:dyDescent="0.25">
      <c r="A114" s="16"/>
      <c r="B114" s="15" t="s">
        <v>947</v>
      </c>
      <c r="C114" s="16"/>
      <c r="E114" s="15">
        <v>2</v>
      </c>
      <c r="K114" s="15" t="s">
        <v>947</v>
      </c>
      <c r="L114" s="23">
        <v>1</v>
      </c>
      <c r="M114" s="23">
        <v>1</v>
      </c>
      <c r="N114" s="23"/>
      <c r="O114" s="22">
        <f t="shared" si="1"/>
        <v>2</v>
      </c>
      <c r="P114" s="23"/>
      <c r="Q114" s="22"/>
      <c r="R114" s="22"/>
      <c r="S114" s="23"/>
    </row>
    <row r="115" spans="1:19" ht="13.5" customHeight="1" x14ac:dyDescent="0.25">
      <c r="A115" s="16"/>
      <c r="B115" s="15" t="s">
        <v>948</v>
      </c>
      <c r="C115" s="16"/>
      <c r="E115" s="15">
        <v>1</v>
      </c>
      <c r="K115" s="15" t="s">
        <v>948</v>
      </c>
      <c r="L115" s="23"/>
      <c r="M115" s="23"/>
      <c r="N115" s="23">
        <v>0</v>
      </c>
      <c r="O115" s="22">
        <f t="shared" si="1"/>
        <v>0</v>
      </c>
      <c r="P115" s="23"/>
      <c r="Q115" s="22"/>
      <c r="R115" s="22"/>
      <c r="S115" s="23"/>
    </row>
    <row r="116" spans="1:19" ht="13.5" customHeight="1" x14ac:dyDescent="0.25">
      <c r="A116" s="16"/>
      <c r="B116" s="15" t="s">
        <v>949</v>
      </c>
      <c r="C116" s="16"/>
      <c r="E116" s="15">
        <v>2</v>
      </c>
      <c r="K116" s="15" t="s">
        <v>949</v>
      </c>
      <c r="L116" s="23"/>
      <c r="M116" s="23"/>
      <c r="N116" s="23">
        <v>0</v>
      </c>
      <c r="O116" s="22">
        <f t="shared" si="1"/>
        <v>0</v>
      </c>
      <c r="P116" s="23"/>
      <c r="Q116" s="22"/>
      <c r="R116" s="22"/>
      <c r="S116" s="23"/>
    </row>
    <row r="117" spans="1:19" ht="13.5" customHeight="1" x14ac:dyDescent="0.25">
      <c r="A117" s="16"/>
      <c r="B117" s="15" t="s">
        <v>950</v>
      </c>
      <c r="C117" s="16"/>
      <c r="E117" s="15">
        <v>4</v>
      </c>
      <c r="K117" s="15" t="s">
        <v>950</v>
      </c>
      <c r="L117" s="23">
        <v>1</v>
      </c>
      <c r="M117" s="23">
        <v>1</v>
      </c>
      <c r="N117" s="23"/>
      <c r="O117" s="22">
        <f t="shared" si="1"/>
        <v>2</v>
      </c>
      <c r="P117" s="23"/>
      <c r="Q117" s="22"/>
      <c r="R117" s="22"/>
      <c r="S117" s="23"/>
    </row>
    <row r="118" spans="1:19" ht="13.5" customHeight="1" x14ac:dyDescent="0.25">
      <c r="A118" s="16"/>
      <c r="B118" s="15" t="s">
        <v>963</v>
      </c>
      <c r="C118" s="16"/>
      <c r="K118" s="15" t="s">
        <v>963</v>
      </c>
      <c r="L118" s="23" t="s">
        <v>626</v>
      </c>
      <c r="M118" s="23" t="s">
        <v>626</v>
      </c>
      <c r="N118" s="23"/>
      <c r="O118" s="22" t="e">
        <f t="shared" si="1"/>
        <v>#VALUE!</v>
      </c>
      <c r="P118" s="23"/>
      <c r="Q118" s="22"/>
      <c r="R118" s="22"/>
      <c r="S118" s="23"/>
    </row>
    <row r="121" spans="1:19" ht="27" x14ac:dyDescent="0.25">
      <c r="A121" s="15" t="s">
        <v>1040</v>
      </c>
    </row>
  </sheetData>
  <autoFilter ref="A1:W118"/>
  <hyperlinks>
    <hyperlink ref="T3"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38"/>
  <sheetViews>
    <sheetView showGridLines="0" tabSelected="1" workbookViewId="0">
      <selection activeCell="B5" sqref="B5"/>
    </sheetView>
  </sheetViews>
  <sheetFormatPr defaultRowHeight="13.5" x14ac:dyDescent="0.25"/>
  <cols>
    <col min="1" max="1" width="42.28515625" style="114" customWidth="1"/>
    <col min="2" max="2" width="13.5703125" style="114" customWidth="1"/>
    <col min="3" max="12" width="11.7109375" style="114" customWidth="1"/>
    <col min="13" max="13" width="12.85546875" style="114" customWidth="1"/>
    <col min="14" max="59" width="11.7109375" style="114" customWidth="1"/>
    <col min="60" max="201" width="9.85546875" style="114" bestFit="1" customWidth="1"/>
    <col min="202" max="16384" width="9.140625" style="114"/>
  </cols>
  <sheetData>
    <row r="1" spans="1:204" ht="46.5" customHeight="1" x14ac:dyDescent="0.25">
      <c r="A1" s="112" t="s">
        <v>1312</v>
      </c>
      <c r="B1" s="112"/>
      <c r="C1" s="112"/>
      <c r="D1" s="112"/>
      <c r="E1" s="112"/>
      <c r="F1" s="112"/>
      <c r="G1" s="112"/>
      <c r="H1" s="112"/>
      <c r="I1" s="140" t="s">
        <v>1313</v>
      </c>
      <c r="J1" s="140"/>
      <c r="K1" s="140"/>
      <c r="L1" s="140"/>
      <c r="M1" s="140"/>
      <c r="N1" s="113"/>
    </row>
    <row r="2" spans="1:204" s="117" customFormat="1" ht="4.5" customHeight="1" x14ac:dyDescent="0.25">
      <c r="A2" s="115"/>
      <c r="B2" s="115"/>
      <c r="C2" s="115"/>
      <c r="D2" s="115"/>
      <c r="E2" s="115"/>
      <c r="F2" s="115"/>
      <c r="G2" s="115"/>
      <c r="H2" s="115"/>
      <c r="I2" s="115"/>
      <c r="J2" s="115"/>
      <c r="K2" s="115"/>
      <c r="L2" s="115"/>
      <c r="M2" s="115"/>
      <c r="N2" s="116"/>
    </row>
    <row r="3" spans="1:204" s="117" customFormat="1" ht="79.5" customHeight="1" x14ac:dyDescent="0.25">
      <c r="A3" s="118" t="s">
        <v>1315</v>
      </c>
      <c r="B3" s="119"/>
      <c r="C3" s="119"/>
      <c r="D3" s="120" t="s">
        <v>1314</v>
      </c>
      <c r="E3" s="120"/>
      <c r="F3" s="120"/>
      <c r="G3" s="120"/>
      <c r="H3" s="119"/>
      <c r="J3" s="121" t="s">
        <v>1316</v>
      </c>
      <c r="K3" s="120"/>
      <c r="L3" s="120"/>
      <c r="M3" s="120"/>
      <c r="N3" s="116"/>
    </row>
    <row r="4" spans="1:204" ht="9.75" customHeight="1" x14ac:dyDescent="0.25"/>
    <row r="5" spans="1:204" ht="30.75" customHeight="1" x14ac:dyDescent="0.25">
      <c r="A5" s="122" t="s">
        <v>1302</v>
      </c>
      <c r="B5" s="123">
        <v>41475</v>
      </c>
    </row>
    <row r="6" spans="1:204" ht="6.75" customHeight="1" x14ac:dyDescent="0.25">
      <c r="B6" s="124"/>
    </row>
    <row r="7" spans="1:204" ht="30.75" customHeight="1" x14ac:dyDescent="0.25">
      <c r="A7" s="122" t="s">
        <v>1267</v>
      </c>
      <c r="B7" s="125" t="s">
        <v>635</v>
      </c>
    </row>
    <row r="8" spans="1:204" ht="7.5" customHeight="1" x14ac:dyDescent="0.25"/>
    <row r="9" spans="1:204" ht="30.75" customHeight="1" x14ac:dyDescent="0.25">
      <c r="A9" s="122" t="s">
        <v>1308</v>
      </c>
      <c r="B9" s="125">
        <v>2</v>
      </c>
    </row>
    <row r="10" spans="1:204" ht="8.25" customHeight="1" x14ac:dyDescent="0.25">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row>
    <row r="11" spans="1:204" ht="30.75" customHeight="1" x14ac:dyDescent="0.25">
      <c r="A11" s="127" t="s">
        <v>1300</v>
      </c>
      <c r="B11" s="128" t="str">
        <f>IFERROR(VLOOKUP(MONTH(B12),Paramètres!$A:$B,2,FALSE)," ")</f>
        <v>Juillet</v>
      </c>
      <c r="C11" s="128" t="str">
        <f>IFERROR(VLOOKUP(MONTH(C12),Paramètres!$A:$B,2,FALSE)," ")</f>
        <v>Juillet</v>
      </c>
      <c r="D11" s="128" t="str">
        <f>IFERROR(VLOOKUP(MONTH(D12),Paramètres!$A:$B,2,FALSE)," ")</f>
        <v>Juillet</v>
      </c>
      <c r="E11" s="128" t="str">
        <f>IFERROR(VLOOKUP(MONTH(E12),Paramètres!$A:$B,2,FALSE)," ")</f>
        <v>Août</v>
      </c>
      <c r="F11" s="128" t="str">
        <f>IFERROR(VLOOKUP(MONTH(F12),Paramètres!$A:$B,2,FALSE)," ")</f>
        <v>Août</v>
      </c>
      <c r="G11" s="128" t="str">
        <f>IFERROR(VLOOKUP(MONTH(G12),Paramètres!$A:$B,2,FALSE)," ")</f>
        <v>Août</v>
      </c>
      <c r="H11" s="128" t="str">
        <f>IFERROR(VLOOKUP(MONTH(H12),Paramètres!$A:$B,2,FALSE)," ")</f>
        <v>Août</v>
      </c>
      <c r="I11" s="128" t="str">
        <f>IFERROR(VLOOKUP(MONTH(I12),Paramètres!$A:$B,2,FALSE)," ")</f>
        <v>Septembre</v>
      </c>
      <c r="J11" s="128" t="str">
        <f>IFERROR(VLOOKUP(MONTH(J12),Paramètres!$A:$B,2,FALSE)," ")</f>
        <v>Septembre</v>
      </c>
      <c r="K11" s="128" t="str">
        <f>IFERROR(VLOOKUP(MONTH(K12),Paramètres!$A:$B,2,FALSE)," ")</f>
        <v>Septembre</v>
      </c>
      <c r="L11" s="128" t="str">
        <f>IFERROR(VLOOKUP(MONTH(L12),Paramètres!$A:$B,2,FALSE)," ")</f>
        <v>Septembre</v>
      </c>
      <c r="M11" s="128" t="str">
        <f>IFERROR(VLOOKUP(MONTH(M12),Paramètres!$A:$B,2,FALSE)," ")</f>
        <v>Septembre</v>
      </c>
      <c r="N11" s="128" t="str">
        <f>IFERROR(VLOOKUP(MONTH(N12),Paramètres!$A:$B,2,FALSE)," ")</f>
        <v xml:space="preserve"> </v>
      </c>
      <c r="O11" s="128" t="str">
        <f>IFERROR(VLOOKUP(MONTH(O12),Paramètres!$A:$B,2,FALSE)," ")</f>
        <v xml:space="preserve"> </v>
      </c>
      <c r="P11" s="128" t="str">
        <f>IFERROR(VLOOKUP(MONTH(P12),Paramètres!$A:$B,2,FALSE)," ")</f>
        <v xml:space="preserve"> </v>
      </c>
      <c r="Q11" s="128" t="str">
        <f>IFERROR(VLOOKUP(MONTH(Q12),Paramètres!$A:$B,2,FALSE)," ")</f>
        <v xml:space="preserve"> </v>
      </c>
      <c r="R11" s="128" t="str">
        <f>IFERROR(VLOOKUP(MONTH(R12),Paramètres!$A:$B,2,FALSE)," ")</f>
        <v xml:space="preserve"> </v>
      </c>
      <c r="S11" s="128" t="str">
        <f>IFERROR(VLOOKUP(MONTH(S12),Paramètres!$A:$B,2,FALSE)," ")</f>
        <v xml:space="preserve"> </v>
      </c>
      <c r="T11" s="128" t="str">
        <f>IFERROR(VLOOKUP(MONTH(T12),Paramètres!$A:$B,2,FALSE)," ")</f>
        <v xml:space="preserve"> </v>
      </c>
      <c r="U11" s="128" t="str">
        <f>IFERROR(VLOOKUP(MONTH(U12),Paramètres!$A:$B,2,FALSE)," ")</f>
        <v xml:space="preserve"> </v>
      </c>
      <c r="V11" s="128" t="str">
        <f>IFERROR(VLOOKUP(MONTH(V12),Paramètres!$A:$B,2,FALSE)," ")</f>
        <v xml:space="preserve"> </v>
      </c>
      <c r="W11" s="128" t="str">
        <f>IFERROR(VLOOKUP(MONTH(W12),Paramètres!$A:$B,2,FALSE)," ")</f>
        <v xml:space="preserve"> </v>
      </c>
      <c r="X11" s="128" t="str">
        <f>IFERROR(VLOOKUP(MONTH(X12),Paramètres!$A:$B,2,FALSE)," ")</f>
        <v xml:space="preserve"> </v>
      </c>
      <c r="Y11" s="128" t="str">
        <f>IFERROR(VLOOKUP(MONTH(Y12),Paramètres!$A:$B,2,FALSE)," ")</f>
        <v xml:space="preserve"> </v>
      </c>
      <c r="Z11" s="128" t="str">
        <f>IFERROR(VLOOKUP(MONTH(Z12),Paramètres!$A:$B,2,FALSE)," ")</f>
        <v xml:space="preserve"> </v>
      </c>
      <c r="AA11" s="128" t="str">
        <f>IFERROR(VLOOKUP(MONTH(AA12),Paramètres!$A:$B,2,FALSE)," ")</f>
        <v xml:space="preserve"> </v>
      </c>
      <c r="AB11" s="128" t="str">
        <f>IFERROR(VLOOKUP(MONTH(AB12),Paramètres!$A:$B,2,FALSE)," ")</f>
        <v xml:space="preserve"> </v>
      </c>
      <c r="AC11" s="128" t="str">
        <f>IFERROR(VLOOKUP(MONTH(AC12),Paramètres!$A:$B,2,FALSE)," ")</f>
        <v xml:space="preserve"> </v>
      </c>
      <c r="AD11" s="128" t="str">
        <f>IFERROR(VLOOKUP(MONTH(AD12),Paramètres!$A:$B,2,FALSE)," ")</f>
        <v xml:space="preserve"> </v>
      </c>
      <c r="AE11" s="128" t="str">
        <f>IFERROR(VLOOKUP(MONTH(AE12),Paramètres!$A:$B,2,FALSE)," ")</f>
        <v xml:space="preserve"> </v>
      </c>
      <c r="AF11" s="128" t="str">
        <f>IFERROR(VLOOKUP(MONTH(AF12),Paramètres!$A:$B,2,FALSE)," ")</f>
        <v xml:space="preserve"> </v>
      </c>
      <c r="AG11" s="128" t="str">
        <f>IFERROR(VLOOKUP(MONTH(AG12),Paramètres!$A:$B,2,FALSE)," ")</f>
        <v xml:space="preserve"> </v>
      </c>
      <c r="AH11" s="128" t="str">
        <f>IFERROR(VLOOKUP(MONTH(AH12),Paramètres!$A:$B,2,FALSE)," ")</f>
        <v xml:space="preserve"> </v>
      </c>
      <c r="AI11" s="128" t="str">
        <f>IFERROR(VLOOKUP(MONTH(AI12),Paramètres!$A:$B,2,FALSE)," ")</f>
        <v xml:space="preserve"> </v>
      </c>
      <c r="AJ11" s="128" t="str">
        <f>IFERROR(VLOOKUP(MONTH(AJ12),Paramètres!$A:$B,2,FALSE)," ")</f>
        <v xml:space="preserve"> </v>
      </c>
      <c r="AK11" s="128" t="str">
        <f>IFERROR(VLOOKUP(MONTH(AK12),Paramètres!$A:$B,2,FALSE)," ")</f>
        <v xml:space="preserve"> </v>
      </c>
      <c r="AL11" s="128" t="str">
        <f>IFERROR(VLOOKUP(MONTH(AL12),Paramètres!$A:$B,2,FALSE)," ")</f>
        <v xml:space="preserve"> </v>
      </c>
      <c r="AM11" s="128" t="str">
        <f>IFERROR(VLOOKUP(MONTH(AM12),Paramètres!$A:$B,2,FALSE)," ")</f>
        <v xml:space="preserve"> </v>
      </c>
      <c r="AN11" s="128" t="str">
        <f>IFERROR(VLOOKUP(MONTH(AN12),Paramètres!$A:$B,2,FALSE)," ")</f>
        <v xml:space="preserve"> </v>
      </c>
      <c r="AO11" s="128" t="str">
        <f>IFERROR(VLOOKUP(MONTH(AO12),Paramètres!$A:$B,2,FALSE)," ")</f>
        <v xml:space="preserve"> </v>
      </c>
      <c r="AP11" s="128" t="str">
        <f>IFERROR(VLOOKUP(MONTH(AP12),Paramètres!$A:$B,2,FALSE)," ")</f>
        <v xml:space="preserve"> </v>
      </c>
      <c r="AQ11" s="128" t="str">
        <f>IFERROR(VLOOKUP(MONTH(AQ12),Paramètres!$A:$B,2,FALSE)," ")</f>
        <v xml:space="preserve"> </v>
      </c>
      <c r="AR11" s="128" t="str">
        <f>IFERROR(VLOOKUP(MONTH(AR12),Paramètres!$A:$B,2,FALSE)," ")</f>
        <v xml:space="preserve"> </v>
      </c>
      <c r="AS11" s="128" t="str">
        <f>IFERROR(VLOOKUP(MONTH(AS12),Paramètres!$A:$B,2,FALSE)," ")</f>
        <v xml:space="preserve"> </v>
      </c>
      <c r="AT11" s="128" t="str">
        <f>IFERROR(VLOOKUP(MONTH(AT12),Paramètres!$A:$B,2,FALSE)," ")</f>
        <v xml:space="preserve"> </v>
      </c>
      <c r="AU11" s="128" t="str">
        <f>IFERROR(VLOOKUP(MONTH(AU12),Paramètres!$A:$B,2,FALSE)," ")</f>
        <v xml:space="preserve"> </v>
      </c>
      <c r="AV11" s="128" t="str">
        <f>IFERROR(VLOOKUP(MONTH(AV12),Paramètres!$A:$B,2,FALSE)," ")</f>
        <v xml:space="preserve"> </v>
      </c>
      <c r="AW11" s="128" t="str">
        <f>IFERROR(VLOOKUP(MONTH(AW12),Paramètres!$A:$B,2,FALSE)," ")</f>
        <v xml:space="preserve"> </v>
      </c>
      <c r="AX11" s="128" t="str">
        <f>IFERROR(VLOOKUP(MONTH(AX12),Paramètres!$A:$B,2,FALSE)," ")</f>
        <v xml:space="preserve"> </v>
      </c>
      <c r="AY11" s="128" t="str">
        <f>IFERROR(VLOOKUP(MONTH(AY12),Paramètres!$A:$B,2,FALSE)," ")</f>
        <v xml:space="preserve"> </v>
      </c>
      <c r="AZ11" s="128" t="str">
        <f>IFERROR(VLOOKUP(MONTH(AZ12),Paramètres!$A:$B,2,FALSE)," ")</f>
        <v xml:space="preserve"> </v>
      </c>
      <c r="BA11" s="128" t="str">
        <f>IFERROR(VLOOKUP(MONTH(BA12),Paramètres!$A:$B,2,FALSE)," ")</f>
        <v xml:space="preserve"> </v>
      </c>
      <c r="BB11" s="128" t="str">
        <f>IFERROR(VLOOKUP(MONTH(BB12),Paramètres!$A:$B,2,FALSE)," ")</f>
        <v xml:space="preserve"> </v>
      </c>
      <c r="BC11" s="128" t="str">
        <f>IFERROR(VLOOKUP(MONTH(BC12),Paramètres!$A:$B,2,FALSE)," ")</f>
        <v xml:space="preserve"> </v>
      </c>
      <c r="BD11" s="128" t="str">
        <f>IFERROR(VLOOKUP(MONTH(BD12),Paramètres!$A:$B,2,FALSE)," ")</f>
        <v xml:space="preserve"> </v>
      </c>
      <c r="BE11" s="128" t="str">
        <f>IFERROR(VLOOKUP(MONTH(BE12),Paramètres!$A:$B,2,FALSE)," ")</f>
        <v xml:space="preserve"> </v>
      </c>
      <c r="BF11" s="128" t="str">
        <f>IFERROR(VLOOKUP(MONTH(BF12),Paramètres!$A:$B,2,FALSE)," ")</f>
        <v xml:space="preserve"> </v>
      </c>
      <c r="BG11" s="128" t="str">
        <f>IFERROR(VLOOKUP(MONTH(BG12),Paramètres!$A:$B,2,FALSE)," ")</f>
        <v xml:space="preserve"> </v>
      </c>
      <c r="BH11" s="128" t="str">
        <f>IFERROR(VLOOKUP(MONTH(BH12),Paramètres!$A:$B,2,FALSE)," ")</f>
        <v xml:space="preserve"> </v>
      </c>
      <c r="BI11" s="128" t="str">
        <f>IFERROR(VLOOKUP(MONTH(BI12),Paramètres!$A:$B,2,FALSE)," ")</f>
        <v xml:space="preserve"> </v>
      </c>
      <c r="BJ11" s="128" t="str">
        <f>IFERROR(VLOOKUP(MONTH(BJ12),Paramètres!$A:$B,2,FALSE)," ")</f>
        <v xml:space="preserve"> </v>
      </c>
      <c r="BK11" s="128" t="str">
        <f>IFERROR(VLOOKUP(MONTH(BK12),Paramètres!$A:$B,2,FALSE)," ")</f>
        <v xml:space="preserve"> </v>
      </c>
      <c r="BL11" s="128" t="str">
        <f>IFERROR(VLOOKUP(MONTH(BL12),Paramètres!$A:$B,2,FALSE)," ")</f>
        <v xml:space="preserve"> </v>
      </c>
      <c r="BM11" s="128" t="str">
        <f>IFERROR(VLOOKUP(MONTH(BM12),Paramètres!$A:$B,2,FALSE)," ")</f>
        <v xml:space="preserve"> </v>
      </c>
      <c r="BN11" s="128" t="str">
        <f>IFERROR(VLOOKUP(MONTH(BN12),Paramètres!$A:$B,2,FALSE)," ")</f>
        <v xml:space="preserve"> </v>
      </c>
      <c r="BO11" s="128" t="str">
        <f>IFERROR(VLOOKUP(MONTH(BO12),Paramètres!$A:$B,2,FALSE)," ")</f>
        <v xml:space="preserve"> </v>
      </c>
      <c r="BP11" s="128" t="str">
        <f>IFERROR(VLOOKUP(MONTH(BP12),Paramètres!$A:$B,2,FALSE)," ")</f>
        <v xml:space="preserve"> </v>
      </c>
      <c r="BQ11" s="128" t="str">
        <f>IFERROR(VLOOKUP(MONTH(BQ12),Paramètres!$A:$B,2,FALSE)," ")</f>
        <v xml:space="preserve"> </v>
      </c>
      <c r="BR11" s="128" t="str">
        <f>IFERROR(VLOOKUP(MONTH(BR12),Paramètres!$A:$B,2,FALSE)," ")</f>
        <v xml:space="preserve"> </v>
      </c>
      <c r="BS11" s="128" t="str">
        <f>IFERROR(VLOOKUP(MONTH(BS12),Paramètres!$A:$B,2,FALSE)," ")</f>
        <v xml:space="preserve"> </v>
      </c>
      <c r="BT11" s="128" t="str">
        <f>IFERROR(VLOOKUP(MONTH(BT12),Paramètres!$A:$B,2,FALSE)," ")</f>
        <v xml:space="preserve"> </v>
      </c>
      <c r="BU11" s="128" t="str">
        <f>IFERROR(VLOOKUP(MONTH(BU12),Paramètres!$A:$B,2,FALSE)," ")</f>
        <v xml:space="preserve"> </v>
      </c>
      <c r="BV11" s="128" t="str">
        <f>IFERROR(VLOOKUP(MONTH(BV12),Paramètres!$A:$B,2,FALSE)," ")</f>
        <v xml:space="preserve"> </v>
      </c>
      <c r="BW11" s="128" t="str">
        <f>IFERROR(VLOOKUP(MONTH(BW12),Paramètres!$A:$B,2,FALSE)," ")</f>
        <v xml:space="preserve"> </v>
      </c>
      <c r="BX11" s="128" t="str">
        <f>IFERROR(VLOOKUP(MONTH(BX12),Paramètres!$A:$B,2,FALSE)," ")</f>
        <v xml:space="preserve"> </v>
      </c>
      <c r="BY11" s="128" t="str">
        <f>IFERROR(VLOOKUP(MONTH(BY12),Paramètres!$A:$B,2,FALSE)," ")</f>
        <v xml:space="preserve"> </v>
      </c>
      <c r="BZ11" s="128" t="str">
        <f>IFERROR(VLOOKUP(MONTH(BZ12),Paramètres!$A:$B,2,FALSE)," ")</f>
        <v xml:space="preserve"> </v>
      </c>
      <c r="CA11" s="128" t="str">
        <f>IFERROR(VLOOKUP(MONTH(CA12),Paramètres!$A:$B,2,FALSE)," ")</f>
        <v xml:space="preserve"> </v>
      </c>
      <c r="CB11" s="128" t="str">
        <f>IFERROR(VLOOKUP(MONTH(CB12),Paramètres!$A:$B,2,FALSE)," ")</f>
        <v xml:space="preserve"> </v>
      </c>
      <c r="CC11" s="128" t="str">
        <f>IFERROR(VLOOKUP(MONTH(CC12),Paramètres!$A:$B,2,FALSE)," ")</f>
        <v xml:space="preserve"> </v>
      </c>
      <c r="CD11" s="128" t="str">
        <f>IFERROR(VLOOKUP(MONTH(CD12),Paramètres!$A:$B,2,FALSE)," ")</f>
        <v xml:space="preserve"> </v>
      </c>
      <c r="CE11" s="128" t="str">
        <f>IFERROR(VLOOKUP(MONTH(CE12),Paramètres!$A:$B,2,FALSE)," ")</f>
        <v xml:space="preserve"> </v>
      </c>
      <c r="CF11" s="128" t="str">
        <f>IFERROR(VLOOKUP(MONTH(CF12),Paramètres!$A:$B,2,FALSE)," ")</f>
        <v xml:space="preserve"> </v>
      </c>
      <c r="CG11" s="128" t="str">
        <f>IFERROR(VLOOKUP(MONTH(CG12),Paramètres!$A:$B,2,FALSE)," ")</f>
        <v xml:space="preserve"> </v>
      </c>
      <c r="CH11" s="128" t="str">
        <f>IFERROR(VLOOKUP(MONTH(CH12),Paramètres!$A:$B,2,FALSE)," ")</f>
        <v xml:space="preserve"> </v>
      </c>
      <c r="CI11" s="128" t="str">
        <f>IFERROR(VLOOKUP(MONTH(CI12),Paramètres!$A:$B,2,FALSE)," ")</f>
        <v xml:space="preserve"> </v>
      </c>
      <c r="CJ11" s="128" t="str">
        <f>IFERROR(VLOOKUP(MONTH(CJ12),Paramètres!$A:$B,2,FALSE)," ")</f>
        <v xml:space="preserve"> </v>
      </c>
      <c r="CK11" s="128" t="str">
        <f>IFERROR(VLOOKUP(MONTH(CK12),Paramètres!$A:$B,2,FALSE)," ")</f>
        <v xml:space="preserve"> </v>
      </c>
      <c r="CL11" s="128" t="str">
        <f>IFERROR(VLOOKUP(MONTH(CL12),Paramètres!$A:$B,2,FALSE)," ")</f>
        <v xml:space="preserve"> </v>
      </c>
      <c r="CM11" s="128" t="str">
        <f>IFERROR(VLOOKUP(MONTH(CM12),Paramètres!$A:$B,2,FALSE)," ")</f>
        <v xml:space="preserve"> </v>
      </c>
      <c r="CN11" s="128" t="str">
        <f>IFERROR(VLOOKUP(MONTH(CN12),Paramètres!$A:$B,2,FALSE)," ")</f>
        <v xml:space="preserve"> </v>
      </c>
      <c r="CO11" s="128" t="str">
        <f>IFERROR(VLOOKUP(MONTH(CO12),Paramètres!$A:$B,2,FALSE)," ")</f>
        <v xml:space="preserve"> </v>
      </c>
      <c r="CP11" s="128" t="str">
        <f>IFERROR(VLOOKUP(MONTH(CP12),Paramètres!$A:$B,2,FALSE)," ")</f>
        <v xml:space="preserve"> </v>
      </c>
      <c r="CQ11" s="128" t="str">
        <f>IFERROR(VLOOKUP(MONTH(CQ12),Paramètres!$A:$B,2,FALSE)," ")</f>
        <v xml:space="preserve"> </v>
      </c>
      <c r="CR11" s="128" t="str">
        <f>IFERROR(VLOOKUP(MONTH(CR12),Paramètres!$A:$B,2,FALSE)," ")</f>
        <v xml:space="preserve"> </v>
      </c>
      <c r="CS11" s="128" t="str">
        <f>IFERROR(VLOOKUP(MONTH(CS12),Paramètres!$A:$B,2,FALSE)," ")</f>
        <v xml:space="preserve"> </v>
      </c>
      <c r="CT11" s="128" t="str">
        <f>IFERROR(VLOOKUP(MONTH(CT12),Paramètres!$A:$B,2,FALSE)," ")</f>
        <v xml:space="preserve"> </v>
      </c>
      <c r="CU11" s="128" t="str">
        <f>IFERROR(VLOOKUP(MONTH(CU12),Paramètres!$A:$B,2,FALSE)," ")</f>
        <v xml:space="preserve"> </v>
      </c>
      <c r="CV11" s="128" t="str">
        <f>IFERROR(VLOOKUP(MONTH(CV12),Paramètres!$A:$B,2,FALSE)," ")</f>
        <v xml:space="preserve"> </v>
      </c>
      <c r="CW11" s="128" t="str">
        <f>IFERROR(VLOOKUP(MONTH(CW12),Paramètres!$A:$B,2,FALSE)," ")</f>
        <v xml:space="preserve"> </v>
      </c>
      <c r="CX11" s="128" t="str">
        <f>IFERROR(VLOOKUP(MONTH(CX12),Paramètres!$A:$B,2,FALSE)," ")</f>
        <v xml:space="preserve"> </v>
      </c>
      <c r="CY11" s="128" t="str">
        <f>IFERROR(VLOOKUP(MONTH(CY12),Paramètres!$A:$B,2,FALSE)," ")</f>
        <v xml:space="preserve"> </v>
      </c>
      <c r="CZ11" s="128" t="str">
        <f>IFERROR(VLOOKUP(MONTH(CZ12),Paramètres!$A:$B,2,FALSE)," ")</f>
        <v xml:space="preserve"> </v>
      </c>
      <c r="DA11" s="128" t="str">
        <f>IFERROR(VLOOKUP(MONTH(DA12),Paramètres!$A:$B,2,FALSE)," ")</f>
        <v xml:space="preserve"> </v>
      </c>
      <c r="DB11" s="128" t="str">
        <f>IFERROR(VLOOKUP(MONTH(DB12),Paramètres!$A:$B,2,FALSE)," ")</f>
        <v xml:space="preserve"> </v>
      </c>
      <c r="DC11" s="128" t="str">
        <f>IFERROR(VLOOKUP(MONTH(DC12),Paramètres!$A:$B,2,FALSE)," ")</f>
        <v xml:space="preserve"> </v>
      </c>
      <c r="DD11" s="128" t="str">
        <f>IFERROR(VLOOKUP(MONTH(DD12),Paramètres!$A:$B,2,FALSE)," ")</f>
        <v xml:space="preserve"> </v>
      </c>
      <c r="DE11" s="128" t="str">
        <f>IFERROR(VLOOKUP(MONTH(DE12),Paramètres!$A:$B,2,FALSE)," ")</f>
        <v xml:space="preserve"> </v>
      </c>
      <c r="DF11" s="128" t="str">
        <f>IFERROR(VLOOKUP(MONTH(DF12),Paramètres!$A:$B,2,FALSE)," ")</f>
        <v xml:space="preserve"> </v>
      </c>
      <c r="DG11" s="128" t="str">
        <f>IFERROR(VLOOKUP(MONTH(DG12),Paramètres!$A:$B,2,FALSE)," ")</f>
        <v xml:space="preserve"> </v>
      </c>
      <c r="DH11" s="128" t="str">
        <f>IFERROR(VLOOKUP(MONTH(DH12),Paramètres!$A:$B,2,FALSE)," ")</f>
        <v xml:space="preserve"> </v>
      </c>
      <c r="DI11" s="128" t="str">
        <f>IFERROR(VLOOKUP(MONTH(DI12),Paramètres!$A:$B,2,FALSE)," ")</f>
        <v xml:space="preserve"> </v>
      </c>
      <c r="DJ11" s="128" t="str">
        <f>IFERROR(VLOOKUP(MONTH(DJ12),Paramètres!$A:$B,2,FALSE)," ")</f>
        <v xml:space="preserve"> </v>
      </c>
      <c r="DK11" s="128" t="str">
        <f>IFERROR(VLOOKUP(MONTH(DK12),Paramètres!$A:$B,2,FALSE)," ")</f>
        <v xml:space="preserve"> </v>
      </c>
      <c r="DL11" s="128" t="str">
        <f>IFERROR(VLOOKUP(MONTH(DL12),Paramètres!$A:$B,2,FALSE)," ")</f>
        <v xml:space="preserve"> </v>
      </c>
      <c r="DM11" s="128" t="str">
        <f>IFERROR(VLOOKUP(MONTH(DM12),Paramètres!$A:$B,2,FALSE)," ")</f>
        <v xml:space="preserve"> </v>
      </c>
      <c r="DN11" s="128" t="str">
        <f>IFERROR(VLOOKUP(MONTH(DN12),Paramètres!$A:$B,2,FALSE)," ")</f>
        <v xml:space="preserve"> </v>
      </c>
      <c r="DO11" s="128" t="str">
        <f>IFERROR(VLOOKUP(MONTH(DO12),Paramètres!$A:$B,2,FALSE)," ")</f>
        <v xml:space="preserve"> </v>
      </c>
      <c r="DP11" s="128" t="str">
        <f>IFERROR(VLOOKUP(MONTH(DP12),Paramètres!$A:$B,2,FALSE)," ")</f>
        <v xml:space="preserve"> </v>
      </c>
      <c r="DQ11" s="128" t="str">
        <f>IFERROR(VLOOKUP(MONTH(DQ12),Paramètres!$A:$B,2,FALSE)," ")</f>
        <v xml:space="preserve"> </v>
      </c>
      <c r="DR11" s="128" t="str">
        <f>IFERROR(VLOOKUP(MONTH(DR12),Paramètres!$A:$B,2,FALSE)," ")</f>
        <v xml:space="preserve"> </v>
      </c>
      <c r="DS11" s="128" t="str">
        <f>IFERROR(VLOOKUP(MONTH(DS12),Paramètres!$A:$B,2,FALSE)," ")</f>
        <v xml:space="preserve"> </v>
      </c>
      <c r="DT11" s="128" t="str">
        <f>IFERROR(VLOOKUP(MONTH(DT12),Paramètres!$A:$B,2,FALSE)," ")</f>
        <v xml:space="preserve"> </v>
      </c>
      <c r="DU11" s="128" t="str">
        <f>IFERROR(VLOOKUP(MONTH(DU12),Paramètres!$A:$B,2,FALSE)," ")</f>
        <v xml:space="preserve"> </v>
      </c>
      <c r="DV11" s="128" t="str">
        <f>IFERROR(VLOOKUP(MONTH(DV12),Paramètres!$A:$B,2,FALSE)," ")</f>
        <v xml:space="preserve"> </v>
      </c>
      <c r="DW11" s="128" t="str">
        <f>IFERROR(VLOOKUP(MONTH(DW12),Paramètres!$A:$B,2,FALSE)," ")</f>
        <v xml:space="preserve"> </v>
      </c>
      <c r="DX11" s="128" t="str">
        <f>IFERROR(VLOOKUP(MONTH(DX12),Paramètres!$A:$B,2,FALSE)," ")</f>
        <v xml:space="preserve"> </v>
      </c>
      <c r="DY11" s="128" t="str">
        <f>IFERROR(VLOOKUP(MONTH(DY12),Paramètres!$A:$B,2,FALSE)," ")</f>
        <v xml:space="preserve"> </v>
      </c>
      <c r="DZ11" s="128" t="str">
        <f>IFERROR(VLOOKUP(MONTH(DZ12),Paramètres!$A:$B,2,FALSE)," ")</f>
        <v xml:space="preserve"> </v>
      </c>
      <c r="EA11" s="128" t="str">
        <f>IFERROR(VLOOKUP(MONTH(EA12),Paramètres!$A:$B,2,FALSE)," ")</f>
        <v xml:space="preserve"> </v>
      </c>
      <c r="EB11" s="128" t="str">
        <f>IFERROR(VLOOKUP(MONTH(EB12),Paramètres!$A:$B,2,FALSE)," ")</f>
        <v xml:space="preserve"> </v>
      </c>
      <c r="EC11" s="128" t="str">
        <f>IFERROR(VLOOKUP(MONTH(EC12),Paramètres!$A:$B,2,FALSE)," ")</f>
        <v xml:space="preserve"> </v>
      </c>
      <c r="ED11" s="128" t="str">
        <f>IFERROR(VLOOKUP(MONTH(ED12),Paramètres!$A:$B,2,FALSE)," ")</f>
        <v xml:space="preserve"> </v>
      </c>
      <c r="EE11" s="128" t="str">
        <f>IFERROR(VLOOKUP(MONTH(EE12),Paramètres!$A:$B,2,FALSE)," ")</f>
        <v xml:space="preserve"> </v>
      </c>
      <c r="EF11" s="128" t="str">
        <f>IFERROR(VLOOKUP(MONTH(EF12),Paramètres!$A:$B,2,FALSE)," ")</f>
        <v xml:space="preserve"> </v>
      </c>
      <c r="EG11" s="128" t="str">
        <f>IFERROR(VLOOKUP(MONTH(EG12),Paramètres!$A:$B,2,FALSE)," ")</f>
        <v xml:space="preserve"> </v>
      </c>
      <c r="EH11" s="128" t="str">
        <f>IFERROR(VLOOKUP(MONTH(EH12),Paramètres!$A:$B,2,FALSE)," ")</f>
        <v xml:space="preserve"> </v>
      </c>
      <c r="EI11" s="128" t="str">
        <f>IFERROR(VLOOKUP(MONTH(EI12),Paramètres!$A:$B,2,FALSE)," ")</f>
        <v xml:space="preserve"> </v>
      </c>
      <c r="EJ11" s="128" t="str">
        <f>IFERROR(VLOOKUP(MONTH(EJ12),Paramètres!$A:$B,2,FALSE)," ")</f>
        <v xml:space="preserve"> </v>
      </c>
      <c r="EK11" s="128" t="str">
        <f>IFERROR(VLOOKUP(MONTH(EK12),Paramètres!$A:$B,2,FALSE)," ")</f>
        <v xml:space="preserve"> </v>
      </c>
      <c r="EL11" s="128" t="str">
        <f>IFERROR(VLOOKUP(MONTH(EL12),Paramètres!$A:$B,2,FALSE)," ")</f>
        <v xml:space="preserve"> </v>
      </c>
      <c r="EM11" s="128" t="str">
        <f>IFERROR(VLOOKUP(MONTH(EM12),Paramètres!$A:$B,2,FALSE)," ")</f>
        <v xml:space="preserve"> </v>
      </c>
      <c r="EN11" s="128" t="str">
        <f>IFERROR(VLOOKUP(MONTH(EN12),Paramètres!$A:$B,2,FALSE)," ")</f>
        <v xml:space="preserve"> </v>
      </c>
      <c r="EO11" s="128" t="str">
        <f>IFERROR(VLOOKUP(MONTH(EO12),Paramètres!$A:$B,2,FALSE)," ")</f>
        <v xml:space="preserve"> </v>
      </c>
      <c r="EP11" s="128" t="str">
        <f>IFERROR(VLOOKUP(MONTH(EP12),Paramètres!$A:$B,2,FALSE)," ")</f>
        <v xml:space="preserve"> </v>
      </c>
      <c r="EQ11" s="128" t="str">
        <f>IFERROR(VLOOKUP(MONTH(EQ12),Paramètres!$A:$B,2,FALSE)," ")</f>
        <v xml:space="preserve"> </v>
      </c>
      <c r="ER11" s="128" t="str">
        <f>IFERROR(VLOOKUP(MONTH(ER12),Paramètres!$A:$B,2,FALSE)," ")</f>
        <v xml:space="preserve"> </v>
      </c>
      <c r="ES11" s="128" t="str">
        <f>IFERROR(VLOOKUP(MONTH(ES12),Paramètres!$A:$B,2,FALSE)," ")</f>
        <v xml:space="preserve"> </v>
      </c>
      <c r="ET11" s="128" t="str">
        <f>IFERROR(VLOOKUP(MONTH(ET12),Paramètres!$A:$B,2,FALSE)," ")</f>
        <v xml:space="preserve"> </v>
      </c>
      <c r="EU11" s="128" t="str">
        <f>IFERROR(VLOOKUP(MONTH(EU12),Paramètres!$A:$B,2,FALSE)," ")</f>
        <v xml:space="preserve"> </v>
      </c>
      <c r="EV11" s="128" t="str">
        <f>IFERROR(VLOOKUP(MONTH(EV12),Paramètres!$A:$B,2,FALSE)," ")</f>
        <v xml:space="preserve"> </v>
      </c>
      <c r="EW11" s="128" t="str">
        <f>IFERROR(VLOOKUP(MONTH(EW12),Paramètres!$A:$B,2,FALSE)," ")</f>
        <v xml:space="preserve"> </v>
      </c>
      <c r="EX11" s="128" t="str">
        <f>IFERROR(VLOOKUP(MONTH(EX12),Paramètres!$A:$B,2,FALSE)," ")</f>
        <v xml:space="preserve"> </v>
      </c>
      <c r="EY11" s="128" t="str">
        <f>IFERROR(VLOOKUP(MONTH(EY12),Paramètres!$A:$B,2,FALSE)," ")</f>
        <v xml:space="preserve"> </v>
      </c>
      <c r="EZ11" s="128" t="str">
        <f>IFERROR(VLOOKUP(MONTH(EZ12),Paramètres!$A:$B,2,FALSE)," ")</f>
        <v xml:space="preserve"> </v>
      </c>
      <c r="FA11" s="128" t="str">
        <f>IFERROR(VLOOKUP(MONTH(FA12),Paramètres!$A:$B,2,FALSE)," ")</f>
        <v xml:space="preserve"> </v>
      </c>
      <c r="FB11" s="128" t="str">
        <f>IFERROR(VLOOKUP(MONTH(FB12),Paramètres!$A:$B,2,FALSE)," ")</f>
        <v xml:space="preserve"> </v>
      </c>
      <c r="FC11" s="128" t="str">
        <f>IFERROR(VLOOKUP(MONTH(FC12),Paramètres!$A:$B,2,FALSE)," ")</f>
        <v xml:space="preserve"> </v>
      </c>
      <c r="FD11" s="128" t="str">
        <f>IFERROR(VLOOKUP(MONTH(FD12),Paramètres!$A:$B,2,FALSE)," ")</f>
        <v xml:space="preserve"> </v>
      </c>
      <c r="FE11" s="128" t="str">
        <f>IFERROR(VLOOKUP(MONTH(FE12),Paramètres!$A:$B,2,FALSE)," ")</f>
        <v xml:space="preserve"> </v>
      </c>
      <c r="FF11" s="128" t="str">
        <f>IFERROR(VLOOKUP(MONTH(FF12),Paramètres!$A:$B,2,FALSE)," ")</f>
        <v xml:space="preserve"> </v>
      </c>
      <c r="FG11" s="128" t="str">
        <f>IFERROR(VLOOKUP(MONTH(FG12),Paramètres!$A:$B,2,FALSE)," ")</f>
        <v xml:space="preserve"> </v>
      </c>
      <c r="FH11" s="128" t="str">
        <f>IFERROR(VLOOKUP(MONTH(FH12),Paramètres!$A:$B,2,FALSE)," ")</f>
        <v xml:space="preserve"> </v>
      </c>
      <c r="FI11" s="128" t="str">
        <f>IFERROR(VLOOKUP(MONTH(FI12),Paramètres!$A:$B,2,FALSE)," ")</f>
        <v xml:space="preserve"> </v>
      </c>
      <c r="FJ11" s="128" t="str">
        <f>IFERROR(VLOOKUP(MONTH(FJ12),Paramètres!$A:$B,2,FALSE)," ")</f>
        <v xml:space="preserve"> </v>
      </c>
      <c r="FK11" s="128" t="str">
        <f>IFERROR(VLOOKUP(MONTH(FK12),Paramètres!$A:$B,2,FALSE)," ")</f>
        <v xml:space="preserve"> </v>
      </c>
      <c r="FL11" s="128" t="str">
        <f>IFERROR(VLOOKUP(MONTH(FL12),Paramètres!$A:$B,2,FALSE)," ")</f>
        <v xml:space="preserve"> </v>
      </c>
      <c r="FM11" s="128" t="str">
        <f>IFERROR(VLOOKUP(MONTH(FM12),Paramètres!$A:$B,2,FALSE)," ")</f>
        <v xml:space="preserve"> </v>
      </c>
      <c r="FN11" s="128" t="str">
        <f>IFERROR(VLOOKUP(MONTH(FN12),Paramètres!$A:$B,2,FALSE)," ")</f>
        <v xml:space="preserve"> </v>
      </c>
      <c r="FO11" s="128" t="str">
        <f>IFERROR(VLOOKUP(MONTH(FO12),Paramètres!$A:$B,2,FALSE)," ")</f>
        <v xml:space="preserve"> </v>
      </c>
      <c r="FP11" s="128" t="str">
        <f>IFERROR(VLOOKUP(MONTH(FP12),Paramètres!$A:$B,2,FALSE)," ")</f>
        <v xml:space="preserve"> </v>
      </c>
      <c r="FQ11" s="128" t="str">
        <f>IFERROR(VLOOKUP(MONTH(FQ12),Paramètres!$A:$B,2,FALSE)," ")</f>
        <v xml:space="preserve"> </v>
      </c>
      <c r="FR11" s="128" t="str">
        <f>IFERROR(VLOOKUP(MONTH(FR12),Paramètres!$A:$B,2,FALSE)," ")</f>
        <v xml:space="preserve"> </v>
      </c>
      <c r="FS11" s="128" t="str">
        <f>IFERROR(VLOOKUP(MONTH(FS12),Paramètres!$A:$B,2,FALSE)," ")</f>
        <v xml:space="preserve"> </v>
      </c>
      <c r="FT11" s="128" t="str">
        <f>IFERROR(VLOOKUP(MONTH(FT12),Paramètres!$A:$B,2,FALSE)," ")</f>
        <v xml:space="preserve"> </v>
      </c>
      <c r="FU11" s="128" t="str">
        <f>IFERROR(VLOOKUP(MONTH(FU12),Paramètres!$A:$B,2,FALSE)," ")</f>
        <v xml:space="preserve"> </v>
      </c>
      <c r="FV11" s="128" t="str">
        <f>IFERROR(VLOOKUP(MONTH(FV12),Paramètres!$A:$B,2,FALSE)," ")</f>
        <v xml:space="preserve"> </v>
      </c>
      <c r="FW11" s="128" t="str">
        <f>IFERROR(VLOOKUP(MONTH(FW12),Paramètres!$A:$B,2,FALSE)," ")</f>
        <v xml:space="preserve"> </v>
      </c>
      <c r="FX11" s="128" t="str">
        <f>IFERROR(VLOOKUP(MONTH(FX12),Paramètres!$A:$B,2,FALSE)," ")</f>
        <v xml:space="preserve"> </v>
      </c>
      <c r="FY11" s="128" t="str">
        <f>IFERROR(VLOOKUP(MONTH(FY12),Paramètres!$A:$B,2,FALSE)," ")</f>
        <v xml:space="preserve"> </v>
      </c>
      <c r="FZ11" s="128" t="str">
        <f>IFERROR(VLOOKUP(MONTH(FZ12),Paramètres!$A:$B,2,FALSE)," ")</f>
        <v xml:space="preserve"> </v>
      </c>
      <c r="GA11" s="128" t="str">
        <f>IFERROR(VLOOKUP(MONTH(GA12),Paramètres!$A:$B,2,FALSE)," ")</f>
        <v xml:space="preserve"> </v>
      </c>
      <c r="GB11" s="128" t="str">
        <f>IFERROR(VLOOKUP(MONTH(GB12),Paramètres!$A:$B,2,FALSE)," ")</f>
        <v xml:space="preserve"> </v>
      </c>
      <c r="GC11" s="128" t="str">
        <f>IFERROR(VLOOKUP(MONTH(GC12),Paramètres!$A:$B,2,FALSE)," ")</f>
        <v xml:space="preserve"> </v>
      </c>
      <c r="GD11" s="128" t="str">
        <f>IFERROR(VLOOKUP(MONTH(GD12),Paramètres!$A:$B,2,FALSE)," ")</f>
        <v xml:space="preserve"> </v>
      </c>
      <c r="GE11" s="128" t="str">
        <f>IFERROR(VLOOKUP(MONTH(GE12),Paramètres!$A:$B,2,FALSE)," ")</f>
        <v xml:space="preserve"> </v>
      </c>
      <c r="GF11" s="128" t="str">
        <f>IFERROR(VLOOKUP(MONTH(GF12),Paramètres!$A:$B,2,FALSE)," ")</f>
        <v xml:space="preserve"> </v>
      </c>
      <c r="GG11" s="128" t="str">
        <f>IFERROR(VLOOKUP(MONTH(GG12),Paramètres!$A:$B,2,FALSE)," ")</f>
        <v xml:space="preserve"> </v>
      </c>
      <c r="GH11" s="128" t="str">
        <f>IFERROR(VLOOKUP(MONTH(GH12),Paramètres!$A:$B,2,FALSE)," ")</f>
        <v xml:space="preserve"> </v>
      </c>
      <c r="GI11" s="128" t="str">
        <f>IFERROR(VLOOKUP(MONTH(GI12),Paramètres!$A:$B,2,FALSE)," ")</f>
        <v xml:space="preserve"> </v>
      </c>
      <c r="GJ11" s="128" t="str">
        <f>IFERROR(VLOOKUP(MONTH(GJ12),Paramètres!$A:$B,2,FALSE)," ")</f>
        <v xml:space="preserve"> </v>
      </c>
      <c r="GK11" s="128" t="str">
        <f>IFERROR(VLOOKUP(MONTH(GK12),Paramètres!$A:$B,2,FALSE)," ")</f>
        <v xml:space="preserve"> </v>
      </c>
      <c r="GL11" s="128" t="str">
        <f>IFERROR(VLOOKUP(MONTH(GL12),Paramètres!$A:$B,2,FALSE)," ")</f>
        <v xml:space="preserve"> </v>
      </c>
      <c r="GM11" s="128" t="str">
        <f>IFERROR(VLOOKUP(MONTH(GM12),Paramètres!$A:$B,2,FALSE)," ")</f>
        <v xml:space="preserve"> </v>
      </c>
      <c r="GN11" s="128" t="str">
        <f>IFERROR(VLOOKUP(MONTH(GN12),Paramètres!$A:$B,2,FALSE)," ")</f>
        <v xml:space="preserve"> </v>
      </c>
      <c r="GO11" s="128" t="str">
        <f>IFERROR(VLOOKUP(MONTH(GO12),Paramètres!$A:$B,2,FALSE)," ")</f>
        <v xml:space="preserve"> </v>
      </c>
      <c r="GP11" s="128" t="str">
        <f>IFERROR(VLOOKUP(MONTH(GP12),Paramètres!$A:$B,2,FALSE)," ")</f>
        <v xml:space="preserve"> </v>
      </c>
      <c r="GQ11" s="128" t="str">
        <f>IFERROR(VLOOKUP(MONTH(GQ12),Paramètres!$A:$B,2,FALSE)," ")</f>
        <v xml:space="preserve"> </v>
      </c>
      <c r="GR11" s="128" t="str">
        <f>IFERROR(VLOOKUP(MONTH(GR12),Paramètres!$A:$B,2,FALSE)," ")</f>
        <v xml:space="preserve"> </v>
      </c>
      <c r="GS11" s="128" t="str">
        <f>IFERROR(VLOOKUP(MONTH(GS12),Paramètres!$A:$B,2,FALSE)," ")</f>
        <v xml:space="preserve"> </v>
      </c>
      <c r="GT11" s="129"/>
      <c r="GU11" s="129"/>
      <c r="GV11" s="129"/>
    </row>
    <row r="12" spans="1:204" ht="30.75" customHeight="1" x14ac:dyDescent="0.25">
      <c r="A12" s="127"/>
      <c r="B12" s="130">
        <f>IFERROR(IF(B36&lt;$B$33,B37," ")," ")</f>
        <v>41469</v>
      </c>
      <c r="C12" s="130">
        <f t="shared" ref="C12:BN12" si="0">IFERROR(IF(C36&lt;$B$33,C37," ")," ")</f>
        <v>41476</v>
      </c>
      <c r="D12" s="130">
        <f t="shared" si="0"/>
        <v>41483</v>
      </c>
      <c r="E12" s="130">
        <f t="shared" si="0"/>
        <v>41490</v>
      </c>
      <c r="F12" s="130">
        <f t="shared" si="0"/>
        <v>41497</v>
      </c>
      <c r="G12" s="130">
        <f t="shared" si="0"/>
        <v>41504</v>
      </c>
      <c r="H12" s="130">
        <f t="shared" si="0"/>
        <v>41511</v>
      </c>
      <c r="I12" s="130">
        <f t="shared" si="0"/>
        <v>41518</v>
      </c>
      <c r="J12" s="130">
        <f t="shared" si="0"/>
        <v>41525</v>
      </c>
      <c r="K12" s="130">
        <f t="shared" si="0"/>
        <v>41532</v>
      </c>
      <c r="L12" s="130">
        <f t="shared" si="0"/>
        <v>41539</v>
      </c>
      <c r="M12" s="130">
        <f t="shared" si="0"/>
        <v>41546</v>
      </c>
      <c r="N12" s="130" t="str">
        <f t="shared" si="0"/>
        <v xml:space="preserve"> </v>
      </c>
      <c r="O12" s="130" t="str">
        <f t="shared" si="0"/>
        <v xml:space="preserve"> </v>
      </c>
      <c r="P12" s="130" t="str">
        <f t="shared" si="0"/>
        <v xml:space="preserve"> </v>
      </c>
      <c r="Q12" s="130" t="str">
        <f t="shared" si="0"/>
        <v xml:space="preserve"> </v>
      </c>
      <c r="R12" s="130" t="str">
        <f t="shared" si="0"/>
        <v xml:space="preserve"> </v>
      </c>
      <c r="S12" s="130" t="str">
        <f t="shared" si="0"/>
        <v xml:space="preserve"> </v>
      </c>
      <c r="T12" s="130" t="str">
        <f t="shared" si="0"/>
        <v xml:space="preserve"> </v>
      </c>
      <c r="U12" s="130" t="str">
        <f t="shared" si="0"/>
        <v xml:space="preserve"> </v>
      </c>
      <c r="V12" s="130" t="str">
        <f t="shared" si="0"/>
        <v xml:space="preserve"> </v>
      </c>
      <c r="W12" s="130" t="str">
        <f t="shared" si="0"/>
        <v xml:space="preserve"> </v>
      </c>
      <c r="X12" s="130" t="str">
        <f t="shared" si="0"/>
        <v xml:space="preserve"> </v>
      </c>
      <c r="Y12" s="130" t="str">
        <f t="shared" si="0"/>
        <v xml:space="preserve"> </v>
      </c>
      <c r="Z12" s="130" t="str">
        <f>IFERROR(IF(Z36&lt;$B$33,Z37," ")," ")</f>
        <v xml:space="preserve"> </v>
      </c>
      <c r="AA12" s="130" t="str">
        <f>IFERROR(IF(AA36&lt;$B$33,AA37," ")," ")</f>
        <v xml:space="preserve"> </v>
      </c>
      <c r="AB12" s="130" t="str">
        <f t="shared" si="0"/>
        <v xml:space="preserve"> </v>
      </c>
      <c r="AC12" s="130" t="str">
        <f t="shared" si="0"/>
        <v xml:space="preserve"> </v>
      </c>
      <c r="AD12" s="130" t="str">
        <f t="shared" si="0"/>
        <v xml:space="preserve"> </v>
      </c>
      <c r="AE12" s="130" t="str">
        <f t="shared" si="0"/>
        <v xml:space="preserve"> </v>
      </c>
      <c r="AF12" s="130" t="str">
        <f t="shared" si="0"/>
        <v xml:space="preserve"> </v>
      </c>
      <c r="AG12" s="130" t="str">
        <f t="shared" si="0"/>
        <v xml:space="preserve"> </v>
      </c>
      <c r="AH12" s="130" t="str">
        <f t="shared" si="0"/>
        <v xml:space="preserve"> </v>
      </c>
      <c r="AI12" s="130" t="str">
        <f t="shared" si="0"/>
        <v xml:space="preserve"> </v>
      </c>
      <c r="AJ12" s="130" t="str">
        <f t="shared" si="0"/>
        <v xml:space="preserve"> </v>
      </c>
      <c r="AK12" s="130" t="str">
        <f t="shared" si="0"/>
        <v xml:space="preserve"> </v>
      </c>
      <c r="AL12" s="130" t="str">
        <f t="shared" si="0"/>
        <v xml:space="preserve"> </v>
      </c>
      <c r="AM12" s="130" t="str">
        <f t="shared" si="0"/>
        <v xml:space="preserve"> </v>
      </c>
      <c r="AN12" s="130" t="str">
        <f t="shared" si="0"/>
        <v xml:space="preserve"> </v>
      </c>
      <c r="AO12" s="130" t="str">
        <f t="shared" si="0"/>
        <v xml:space="preserve"> </v>
      </c>
      <c r="AP12" s="130" t="str">
        <f t="shared" si="0"/>
        <v xml:space="preserve"> </v>
      </c>
      <c r="AQ12" s="130" t="str">
        <f t="shared" si="0"/>
        <v xml:space="preserve"> </v>
      </c>
      <c r="AR12" s="130" t="str">
        <f t="shared" si="0"/>
        <v xml:space="preserve"> </v>
      </c>
      <c r="AS12" s="130" t="str">
        <f t="shared" si="0"/>
        <v xml:space="preserve"> </v>
      </c>
      <c r="AT12" s="130" t="str">
        <f t="shared" si="0"/>
        <v xml:space="preserve"> </v>
      </c>
      <c r="AU12" s="130" t="str">
        <f t="shared" si="0"/>
        <v xml:space="preserve"> </v>
      </c>
      <c r="AV12" s="130" t="str">
        <f t="shared" si="0"/>
        <v xml:space="preserve"> </v>
      </c>
      <c r="AW12" s="130" t="str">
        <f t="shared" si="0"/>
        <v xml:space="preserve"> </v>
      </c>
      <c r="AX12" s="130" t="str">
        <f t="shared" si="0"/>
        <v xml:space="preserve"> </v>
      </c>
      <c r="AY12" s="130" t="str">
        <f t="shared" si="0"/>
        <v xml:space="preserve"> </v>
      </c>
      <c r="AZ12" s="130" t="str">
        <f t="shared" si="0"/>
        <v xml:space="preserve"> </v>
      </c>
      <c r="BA12" s="130" t="str">
        <f t="shared" si="0"/>
        <v xml:space="preserve"> </v>
      </c>
      <c r="BB12" s="130" t="str">
        <f t="shared" si="0"/>
        <v xml:space="preserve"> </v>
      </c>
      <c r="BC12" s="130" t="str">
        <f t="shared" si="0"/>
        <v xml:space="preserve"> </v>
      </c>
      <c r="BD12" s="130" t="str">
        <f t="shared" si="0"/>
        <v xml:space="preserve"> </v>
      </c>
      <c r="BE12" s="130" t="str">
        <f t="shared" si="0"/>
        <v xml:space="preserve"> </v>
      </c>
      <c r="BF12" s="130" t="str">
        <f t="shared" si="0"/>
        <v xml:space="preserve"> </v>
      </c>
      <c r="BG12" s="130" t="str">
        <f t="shared" si="0"/>
        <v xml:space="preserve"> </v>
      </c>
      <c r="BH12" s="130" t="str">
        <f t="shared" si="0"/>
        <v xml:space="preserve"> </v>
      </c>
      <c r="BI12" s="130" t="str">
        <f t="shared" si="0"/>
        <v xml:space="preserve"> </v>
      </c>
      <c r="BJ12" s="130" t="str">
        <f t="shared" si="0"/>
        <v xml:space="preserve"> </v>
      </c>
      <c r="BK12" s="130" t="str">
        <f t="shared" si="0"/>
        <v xml:space="preserve"> </v>
      </c>
      <c r="BL12" s="130" t="str">
        <f t="shared" si="0"/>
        <v xml:space="preserve"> </v>
      </c>
      <c r="BM12" s="130" t="str">
        <f t="shared" si="0"/>
        <v xml:space="preserve"> </v>
      </c>
      <c r="BN12" s="130" t="str">
        <f t="shared" si="0"/>
        <v xml:space="preserve"> </v>
      </c>
      <c r="BO12" s="130" t="str">
        <f t="shared" ref="BO12:DZ12" si="1">IFERROR(IF(BO36&lt;$B$33,BO37," ")," ")</f>
        <v xml:space="preserve"> </v>
      </c>
      <c r="BP12" s="130" t="str">
        <f t="shared" si="1"/>
        <v xml:space="preserve"> </v>
      </c>
      <c r="BQ12" s="130" t="str">
        <f t="shared" si="1"/>
        <v xml:space="preserve"> </v>
      </c>
      <c r="BR12" s="130" t="str">
        <f t="shared" si="1"/>
        <v xml:space="preserve"> </v>
      </c>
      <c r="BS12" s="130" t="str">
        <f t="shared" si="1"/>
        <v xml:space="preserve"> </v>
      </c>
      <c r="BT12" s="130" t="str">
        <f t="shared" si="1"/>
        <v xml:space="preserve"> </v>
      </c>
      <c r="BU12" s="130" t="str">
        <f t="shared" si="1"/>
        <v xml:space="preserve"> </v>
      </c>
      <c r="BV12" s="130" t="str">
        <f t="shared" si="1"/>
        <v xml:space="preserve"> </v>
      </c>
      <c r="BW12" s="130" t="str">
        <f t="shared" si="1"/>
        <v xml:space="preserve"> </v>
      </c>
      <c r="BX12" s="130" t="str">
        <f t="shared" si="1"/>
        <v xml:space="preserve"> </v>
      </c>
      <c r="BY12" s="130" t="str">
        <f t="shared" si="1"/>
        <v xml:space="preserve"> </v>
      </c>
      <c r="BZ12" s="130" t="str">
        <f t="shared" si="1"/>
        <v xml:space="preserve"> </v>
      </c>
      <c r="CA12" s="130" t="str">
        <f t="shared" si="1"/>
        <v xml:space="preserve"> </v>
      </c>
      <c r="CB12" s="130" t="str">
        <f t="shared" si="1"/>
        <v xml:space="preserve"> </v>
      </c>
      <c r="CC12" s="130" t="str">
        <f t="shared" si="1"/>
        <v xml:space="preserve"> </v>
      </c>
      <c r="CD12" s="130" t="str">
        <f t="shared" si="1"/>
        <v xml:space="preserve"> </v>
      </c>
      <c r="CE12" s="130" t="str">
        <f t="shared" si="1"/>
        <v xml:space="preserve"> </v>
      </c>
      <c r="CF12" s="130" t="str">
        <f t="shared" si="1"/>
        <v xml:space="preserve"> </v>
      </c>
      <c r="CG12" s="130" t="str">
        <f t="shared" si="1"/>
        <v xml:space="preserve"> </v>
      </c>
      <c r="CH12" s="130" t="str">
        <f t="shared" si="1"/>
        <v xml:space="preserve"> </v>
      </c>
      <c r="CI12" s="130" t="str">
        <f t="shared" si="1"/>
        <v xml:space="preserve"> </v>
      </c>
      <c r="CJ12" s="130" t="str">
        <f t="shared" si="1"/>
        <v xml:space="preserve"> </v>
      </c>
      <c r="CK12" s="130" t="str">
        <f t="shared" si="1"/>
        <v xml:space="preserve"> </v>
      </c>
      <c r="CL12" s="130" t="str">
        <f t="shared" si="1"/>
        <v xml:space="preserve"> </v>
      </c>
      <c r="CM12" s="130" t="str">
        <f t="shared" si="1"/>
        <v xml:space="preserve"> </v>
      </c>
      <c r="CN12" s="130" t="str">
        <f t="shared" si="1"/>
        <v xml:space="preserve"> </v>
      </c>
      <c r="CO12" s="130" t="str">
        <f t="shared" si="1"/>
        <v xml:space="preserve"> </v>
      </c>
      <c r="CP12" s="130" t="str">
        <f t="shared" si="1"/>
        <v xml:space="preserve"> </v>
      </c>
      <c r="CQ12" s="130" t="str">
        <f t="shared" si="1"/>
        <v xml:space="preserve"> </v>
      </c>
      <c r="CR12" s="130" t="str">
        <f t="shared" si="1"/>
        <v xml:space="preserve"> </v>
      </c>
      <c r="CS12" s="130" t="str">
        <f t="shared" si="1"/>
        <v xml:space="preserve"> </v>
      </c>
      <c r="CT12" s="130" t="str">
        <f t="shared" si="1"/>
        <v xml:space="preserve"> </v>
      </c>
      <c r="CU12" s="130" t="str">
        <f t="shared" si="1"/>
        <v xml:space="preserve"> </v>
      </c>
      <c r="CV12" s="130" t="str">
        <f t="shared" si="1"/>
        <v xml:space="preserve"> </v>
      </c>
      <c r="CW12" s="130" t="str">
        <f t="shared" si="1"/>
        <v xml:space="preserve"> </v>
      </c>
      <c r="CX12" s="130" t="str">
        <f t="shared" si="1"/>
        <v xml:space="preserve"> </v>
      </c>
      <c r="CY12" s="130" t="str">
        <f t="shared" si="1"/>
        <v xml:space="preserve"> </v>
      </c>
      <c r="CZ12" s="130" t="str">
        <f t="shared" si="1"/>
        <v xml:space="preserve"> </v>
      </c>
      <c r="DA12" s="130" t="str">
        <f t="shared" si="1"/>
        <v xml:space="preserve"> </v>
      </c>
      <c r="DB12" s="130" t="str">
        <f t="shared" si="1"/>
        <v xml:space="preserve"> </v>
      </c>
      <c r="DC12" s="130" t="str">
        <f t="shared" si="1"/>
        <v xml:space="preserve"> </v>
      </c>
      <c r="DD12" s="130" t="str">
        <f t="shared" si="1"/>
        <v xml:space="preserve"> </v>
      </c>
      <c r="DE12" s="130" t="str">
        <f t="shared" si="1"/>
        <v xml:space="preserve"> </v>
      </c>
      <c r="DF12" s="130" t="str">
        <f t="shared" si="1"/>
        <v xml:space="preserve"> </v>
      </c>
      <c r="DG12" s="130" t="str">
        <f t="shared" si="1"/>
        <v xml:space="preserve"> </v>
      </c>
      <c r="DH12" s="130" t="str">
        <f t="shared" si="1"/>
        <v xml:space="preserve"> </v>
      </c>
      <c r="DI12" s="130" t="str">
        <f t="shared" si="1"/>
        <v xml:space="preserve"> </v>
      </c>
      <c r="DJ12" s="130" t="str">
        <f t="shared" si="1"/>
        <v xml:space="preserve"> </v>
      </c>
      <c r="DK12" s="130" t="str">
        <f t="shared" si="1"/>
        <v xml:space="preserve"> </v>
      </c>
      <c r="DL12" s="130" t="str">
        <f t="shared" si="1"/>
        <v xml:space="preserve"> </v>
      </c>
      <c r="DM12" s="130" t="str">
        <f t="shared" si="1"/>
        <v xml:space="preserve"> </v>
      </c>
      <c r="DN12" s="130" t="str">
        <f t="shared" si="1"/>
        <v xml:space="preserve"> </v>
      </c>
      <c r="DO12" s="130" t="str">
        <f t="shared" si="1"/>
        <v xml:space="preserve"> </v>
      </c>
      <c r="DP12" s="130" t="str">
        <f t="shared" si="1"/>
        <v xml:space="preserve"> </v>
      </c>
      <c r="DQ12" s="130" t="str">
        <f t="shared" si="1"/>
        <v xml:space="preserve"> </v>
      </c>
      <c r="DR12" s="130" t="str">
        <f t="shared" si="1"/>
        <v xml:space="preserve"> </v>
      </c>
      <c r="DS12" s="130" t="str">
        <f t="shared" si="1"/>
        <v xml:space="preserve"> </v>
      </c>
      <c r="DT12" s="130" t="str">
        <f t="shared" si="1"/>
        <v xml:space="preserve"> </v>
      </c>
      <c r="DU12" s="130" t="str">
        <f t="shared" si="1"/>
        <v xml:space="preserve"> </v>
      </c>
      <c r="DV12" s="130" t="str">
        <f t="shared" si="1"/>
        <v xml:space="preserve"> </v>
      </c>
      <c r="DW12" s="130" t="str">
        <f t="shared" si="1"/>
        <v xml:space="preserve"> </v>
      </c>
      <c r="DX12" s="130" t="str">
        <f t="shared" si="1"/>
        <v xml:space="preserve"> </v>
      </c>
      <c r="DY12" s="130" t="str">
        <f t="shared" si="1"/>
        <v xml:space="preserve"> </v>
      </c>
      <c r="DZ12" s="130" t="str">
        <f t="shared" si="1"/>
        <v xml:space="preserve"> </v>
      </c>
      <c r="EA12" s="130" t="str">
        <f t="shared" ref="EA12:GL12" si="2">IFERROR(IF(EA36&lt;$B$33,EA37," ")," ")</f>
        <v xml:space="preserve"> </v>
      </c>
      <c r="EB12" s="130" t="str">
        <f t="shared" si="2"/>
        <v xml:space="preserve"> </v>
      </c>
      <c r="EC12" s="130" t="str">
        <f t="shared" si="2"/>
        <v xml:space="preserve"> </v>
      </c>
      <c r="ED12" s="130" t="str">
        <f t="shared" si="2"/>
        <v xml:space="preserve"> </v>
      </c>
      <c r="EE12" s="130" t="str">
        <f t="shared" si="2"/>
        <v xml:space="preserve"> </v>
      </c>
      <c r="EF12" s="130" t="str">
        <f t="shared" si="2"/>
        <v xml:space="preserve"> </v>
      </c>
      <c r="EG12" s="130" t="str">
        <f t="shared" si="2"/>
        <v xml:space="preserve"> </v>
      </c>
      <c r="EH12" s="130" t="str">
        <f t="shared" si="2"/>
        <v xml:space="preserve"> </v>
      </c>
      <c r="EI12" s="130" t="str">
        <f t="shared" si="2"/>
        <v xml:space="preserve"> </v>
      </c>
      <c r="EJ12" s="130" t="str">
        <f t="shared" si="2"/>
        <v xml:space="preserve"> </v>
      </c>
      <c r="EK12" s="130" t="str">
        <f t="shared" si="2"/>
        <v xml:space="preserve"> </v>
      </c>
      <c r="EL12" s="130" t="str">
        <f t="shared" si="2"/>
        <v xml:space="preserve"> </v>
      </c>
      <c r="EM12" s="130" t="str">
        <f t="shared" si="2"/>
        <v xml:space="preserve"> </v>
      </c>
      <c r="EN12" s="130" t="str">
        <f t="shared" si="2"/>
        <v xml:space="preserve"> </v>
      </c>
      <c r="EO12" s="130" t="str">
        <f t="shared" si="2"/>
        <v xml:space="preserve"> </v>
      </c>
      <c r="EP12" s="130" t="str">
        <f t="shared" si="2"/>
        <v xml:space="preserve"> </v>
      </c>
      <c r="EQ12" s="130" t="str">
        <f t="shared" si="2"/>
        <v xml:space="preserve"> </v>
      </c>
      <c r="ER12" s="130" t="str">
        <f t="shared" si="2"/>
        <v xml:space="preserve"> </v>
      </c>
      <c r="ES12" s="130" t="str">
        <f t="shared" si="2"/>
        <v xml:space="preserve"> </v>
      </c>
      <c r="ET12" s="130" t="str">
        <f t="shared" si="2"/>
        <v xml:space="preserve"> </v>
      </c>
      <c r="EU12" s="130" t="str">
        <f t="shared" si="2"/>
        <v xml:space="preserve"> </v>
      </c>
      <c r="EV12" s="130" t="str">
        <f t="shared" si="2"/>
        <v xml:space="preserve"> </v>
      </c>
      <c r="EW12" s="130" t="str">
        <f t="shared" si="2"/>
        <v xml:space="preserve"> </v>
      </c>
      <c r="EX12" s="130" t="str">
        <f t="shared" si="2"/>
        <v xml:space="preserve"> </v>
      </c>
      <c r="EY12" s="130" t="str">
        <f t="shared" si="2"/>
        <v xml:space="preserve"> </v>
      </c>
      <c r="EZ12" s="130" t="str">
        <f t="shared" si="2"/>
        <v xml:space="preserve"> </v>
      </c>
      <c r="FA12" s="130" t="str">
        <f t="shared" si="2"/>
        <v xml:space="preserve"> </v>
      </c>
      <c r="FB12" s="130" t="str">
        <f t="shared" si="2"/>
        <v xml:space="preserve"> </v>
      </c>
      <c r="FC12" s="130" t="str">
        <f t="shared" si="2"/>
        <v xml:space="preserve"> </v>
      </c>
      <c r="FD12" s="130" t="str">
        <f t="shared" si="2"/>
        <v xml:space="preserve"> </v>
      </c>
      <c r="FE12" s="130" t="str">
        <f t="shared" si="2"/>
        <v xml:space="preserve"> </v>
      </c>
      <c r="FF12" s="130" t="str">
        <f t="shared" si="2"/>
        <v xml:space="preserve"> </v>
      </c>
      <c r="FG12" s="130" t="str">
        <f t="shared" si="2"/>
        <v xml:space="preserve"> </v>
      </c>
      <c r="FH12" s="130" t="str">
        <f t="shared" si="2"/>
        <v xml:space="preserve"> </v>
      </c>
      <c r="FI12" s="130" t="str">
        <f t="shared" si="2"/>
        <v xml:space="preserve"> </v>
      </c>
      <c r="FJ12" s="130" t="str">
        <f t="shared" si="2"/>
        <v xml:space="preserve"> </v>
      </c>
      <c r="FK12" s="130" t="str">
        <f t="shared" si="2"/>
        <v xml:space="preserve"> </v>
      </c>
      <c r="FL12" s="130" t="str">
        <f t="shared" si="2"/>
        <v xml:space="preserve"> </v>
      </c>
      <c r="FM12" s="130" t="str">
        <f t="shared" si="2"/>
        <v xml:space="preserve"> </v>
      </c>
      <c r="FN12" s="130" t="str">
        <f t="shared" si="2"/>
        <v xml:space="preserve"> </v>
      </c>
      <c r="FO12" s="130" t="str">
        <f t="shared" si="2"/>
        <v xml:space="preserve"> </v>
      </c>
      <c r="FP12" s="130" t="str">
        <f t="shared" si="2"/>
        <v xml:space="preserve"> </v>
      </c>
      <c r="FQ12" s="130" t="str">
        <f t="shared" si="2"/>
        <v xml:space="preserve"> </v>
      </c>
      <c r="FR12" s="130" t="str">
        <f t="shared" si="2"/>
        <v xml:space="preserve"> </v>
      </c>
      <c r="FS12" s="130" t="str">
        <f t="shared" si="2"/>
        <v xml:space="preserve"> </v>
      </c>
      <c r="FT12" s="130" t="str">
        <f t="shared" si="2"/>
        <v xml:space="preserve"> </v>
      </c>
      <c r="FU12" s="130" t="str">
        <f t="shared" si="2"/>
        <v xml:space="preserve"> </v>
      </c>
      <c r="FV12" s="130" t="str">
        <f t="shared" si="2"/>
        <v xml:space="preserve"> </v>
      </c>
      <c r="FW12" s="130" t="str">
        <f t="shared" si="2"/>
        <v xml:space="preserve"> </v>
      </c>
      <c r="FX12" s="130" t="str">
        <f t="shared" si="2"/>
        <v xml:space="preserve"> </v>
      </c>
      <c r="FY12" s="130" t="str">
        <f t="shared" si="2"/>
        <v xml:space="preserve"> </v>
      </c>
      <c r="FZ12" s="130" t="str">
        <f t="shared" si="2"/>
        <v xml:space="preserve"> </v>
      </c>
      <c r="GA12" s="130" t="str">
        <f t="shared" si="2"/>
        <v xml:space="preserve"> </v>
      </c>
      <c r="GB12" s="130" t="str">
        <f t="shared" si="2"/>
        <v xml:space="preserve"> </v>
      </c>
      <c r="GC12" s="130" t="str">
        <f t="shared" si="2"/>
        <v xml:space="preserve"> </v>
      </c>
      <c r="GD12" s="130" t="str">
        <f t="shared" si="2"/>
        <v xml:space="preserve"> </v>
      </c>
      <c r="GE12" s="130" t="str">
        <f t="shared" si="2"/>
        <v xml:space="preserve"> </v>
      </c>
      <c r="GF12" s="130" t="str">
        <f t="shared" si="2"/>
        <v xml:space="preserve"> </v>
      </c>
      <c r="GG12" s="130" t="str">
        <f t="shared" si="2"/>
        <v xml:space="preserve"> </v>
      </c>
      <c r="GH12" s="130" t="str">
        <f t="shared" si="2"/>
        <v xml:space="preserve"> </v>
      </c>
      <c r="GI12" s="130" t="str">
        <f t="shared" si="2"/>
        <v xml:space="preserve"> </v>
      </c>
      <c r="GJ12" s="130" t="str">
        <f t="shared" si="2"/>
        <v xml:space="preserve"> </v>
      </c>
      <c r="GK12" s="130" t="str">
        <f t="shared" si="2"/>
        <v xml:space="preserve"> </v>
      </c>
      <c r="GL12" s="130" t="str">
        <f t="shared" si="2"/>
        <v xml:space="preserve"> </v>
      </c>
      <c r="GM12" s="130" t="str">
        <f t="shared" ref="GM12:GT12" si="3">IFERROR(IF(GM36&lt;$B$33,GM37," ")," ")</f>
        <v xml:space="preserve"> </v>
      </c>
      <c r="GN12" s="130" t="str">
        <f t="shared" si="3"/>
        <v xml:space="preserve"> </v>
      </c>
      <c r="GO12" s="130" t="str">
        <f t="shared" si="3"/>
        <v xml:space="preserve"> </v>
      </c>
      <c r="GP12" s="130" t="str">
        <f t="shared" si="3"/>
        <v xml:space="preserve"> </v>
      </c>
      <c r="GQ12" s="130" t="str">
        <f t="shared" si="3"/>
        <v xml:space="preserve"> </v>
      </c>
      <c r="GR12" s="130" t="str">
        <f t="shared" si="3"/>
        <v xml:space="preserve"> </v>
      </c>
      <c r="GS12" s="130" t="str">
        <f t="shared" si="3"/>
        <v xml:space="preserve"> </v>
      </c>
      <c r="GT12" s="130" t="str">
        <f t="shared" si="3"/>
        <v xml:space="preserve"> </v>
      </c>
      <c r="GU12" s="130" t="str">
        <f>IF(GU36&lt;$B$33,GU37," ")</f>
        <v xml:space="preserve"> </v>
      </c>
      <c r="GV12" s="129"/>
    </row>
    <row r="13" spans="1:204" ht="4.5" customHeight="1" x14ac:dyDescent="0.25">
      <c r="A13" s="131"/>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row>
    <row r="14" spans="1:204" ht="30.75" hidden="1" customHeight="1" x14ac:dyDescent="0.25">
      <c r="B14" s="129" t="str">
        <f t="shared" ref="B14:AG14" si="4">IF(B38=" "," ","Quel pays ?")</f>
        <v>Quel pays ?</v>
      </c>
      <c r="C14" s="129" t="str">
        <f t="shared" si="4"/>
        <v>Quel pays ?</v>
      </c>
      <c r="D14" s="129" t="str">
        <f t="shared" si="4"/>
        <v>Quel pays ?</v>
      </c>
      <c r="E14" s="129" t="str">
        <f t="shared" si="4"/>
        <v>Quel pays ?</v>
      </c>
      <c r="F14" s="129" t="str">
        <f t="shared" si="4"/>
        <v>Quel pays ?</v>
      </c>
      <c r="G14" s="129" t="str">
        <f t="shared" si="4"/>
        <v>Quel pays ?</v>
      </c>
      <c r="H14" s="129" t="str">
        <f t="shared" si="4"/>
        <v>Quel pays ?</v>
      </c>
      <c r="I14" s="129" t="str">
        <f t="shared" si="4"/>
        <v>Quel pays ?</v>
      </c>
      <c r="J14" s="129" t="str">
        <f t="shared" si="4"/>
        <v>Quel pays ?</v>
      </c>
      <c r="K14" s="129" t="str">
        <f t="shared" si="4"/>
        <v>Quel pays ?</v>
      </c>
      <c r="L14" s="129" t="str">
        <f t="shared" si="4"/>
        <v>Quel pays ?</v>
      </c>
      <c r="M14" s="129" t="str">
        <f t="shared" si="4"/>
        <v>Quel pays ?</v>
      </c>
      <c r="N14" s="129" t="str">
        <f t="shared" si="4"/>
        <v xml:space="preserve"> </v>
      </c>
      <c r="O14" s="129" t="str">
        <f t="shared" si="4"/>
        <v xml:space="preserve"> </v>
      </c>
      <c r="P14" s="129" t="str">
        <f t="shared" si="4"/>
        <v xml:space="preserve"> </v>
      </c>
      <c r="Q14" s="129" t="str">
        <f t="shared" si="4"/>
        <v xml:space="preserve"> </v>
      </c>
      <c r="R14" s="129" t="str">
        <f t="shared" si="4"/>
        <v xml:space="preserve"> </v>
      </c>
      <c r="S14" s="129" t="str">
        <f t="shared" si="4"/>
        <v xml:space="preserve"> </v>
      </c>
      <c r="T14" s="129" t="str">
        <f t="shared" si="4"/>
        <v xml:space="preserve"> </v>
      </c>
      <c r="U14" s="129" t="str">
        <f t="shared" si="4"/>
        <v xml:space="preserve"> </v>
      </c>
      <c r="V14" s="129" t="str">
        <f t="shared" si="4"/>
        <v xml:space="preserve"> </v>
      </c>
      <c r="W14" s="129" t="str">
        <f t="shared" si="4"/>
        <v xml:space="preserve"> </v>
      </c>
      <c r="X14" s="129" t="str">
        <f t="shared" si="4"/>
        <v xml:space="preserve"> </v>
      </c>
      <c r="Y14" s="129" t="str">
        <f t="shared" si="4"/>
        <v xml:space="preserve"> </v>
      </c>
      <c r="Z14" s="129" t="str">
        <f t="shared" si="4"/>
        <v xml:space="preserve"> </v>
      </c>
      <c r="AA14" s="129" t="str">
        <f t="shared" si="4"/>
        <v xml:space="preserve"> </v>
      </c>
      <c r="AB14" s="129" t="str">
        <f t="shared" si="4"/>
        <v xml:space="preserve"> </v>
      </c>
      <c r="AC14" s="129" t="str">
        <f t="shared" si="4"/>
        <v xml:space="preserve"> </v>
      </c>
      <c r="AD14" s="129" t="str">
        <f t="shared" si="4"/>
        <v xml:space="preserve"> </v>
      </c>
      <c r="AE14" s="129" t="str">
        <f t="shared" si="4"/>
        <v xml:space="preserve"> </v>
      </c>
      <c r="AF14" s="129" t="str">
        <f t="shared" si="4"/>
        <v xml:space="preserve"> </v>
      </c>
      <c r="AG14" s="129" t="str">
        <f t="shared" si="4"/>
        <v xml:space="preserve"> </v>
      </c>
      <c r="AH14" s="129" t="str">
        <f t="shared" ref="AH14:BN14" si="5">IF(AH38=" "," ","Quel pays ?")</f>
        <v xml:space="preserve"> </v>
      </c>
      <c r="AI14" s="129" t="str">
        <f t="shared" si="5"/>
        <v xml:space="preserve"> </v>
      </c>
      <c r="AJ14" s="129" t="str">
        <f t="shared" si="5"/>
        <v xml:space="preserve"> </v>
      </c>
      <c r="AK14" s="129" t="str">
        <f t="shared" si="5"/>
        <v xml:space="preserve"> </v>
      </c>
      <c r="AL14" s="129" t="str">
        <f t="shared" si="5"/>
        <v xml:space="preserve"> </v>
      </c>
      <c r="AM14" s="129" t="str">
        <f t="shared" si="5"/>
        <v xml:space="preserve"> </v>
      </c>
      <c r="AN14" s="129" t="str">
        <f t="shared" si="5"/>
        <v xml:space="preserve"> </v>
      </c>
      <c r="AO14" s="129" t="str">
        <f t="shared" si="5"/>
        <v xml:space="preserve"> </v>
      </c>
      <c r="AP14" s="129" t="str">
        <f t="shared" si="5"/>
        <v xml:space="preserve"> </v>
      </c>
      <c r="AQ14" s="129" t="str">
        <f t="shared" si="5"/>
        <v xml:space="preserve"> </v>
      </c>
      <c r="AR14" s="129" t="str">
        <f t="shared" si="5"/>
        <v xml:space="preserve"> </v>
      </c>
      <c r="AS14" s="129" t="str">
        <f t="shared" si="5"/>
        <v xml:space="preserve"> </v>
      </c>
      <c r="AT14" s="129" t="str">
        <f t="shared" si="5"/>
        <v xml:space="preserve"> </v>
      </c>
      <c r="AU14" s="129" t="str">
        <f t="shared" si="5"/>
        <v xml:space="preserve"> </v>
      </c>
      <c r="AV14" s="129" t="str">
        <f t="shared" si="5"/>
        <v xml:space="preserve"> </v>
      </c>
      <c r="AW14" s="129" t="str">
        <f t="shared" si="5"/>
        <v xml:space="preserve"> </v>
      </c>
      <c r="AX14" s="129" t="str">
        <f t="shared" si="5"/>
        <v xml:space="preserve"> </v>
      </c>
      <c r="AY14" s="129" t="str">
        <f t="shared" si="5"/>
        <v xml:space="preserve"> </v>
      </c>
      <c r="AZ14" s="129" t="str">
        <f t="shared" si="5"/>
        <v xml:space="preserve"> </v>
      </c>
      <c r="BA14" s="129" t="str">
        <f t="shared" si="5"/>
        <v xml:space="preserve"> </v>
      </c>
      <c r="BB14" s="129" t="str">
        <f t="shared" si="5"/>
        <v xml:space="preserve"> </v>
      </c>
      <c r="BC14" s="129" t="str">
        <f t="shared" si="5"/>
        <v xml:space="preserve"> </v>
      </c>
      <c r="BD14" s="129" t="str">
        <f t="shared" si="5"/>
        <v xml:space="preserve"> </v>
      </c>
      <c r="BE14" s="129" t="str">
        <f t="shared" si="5"/>
        <v xml:space="preserve"> </v>
      </c>
      <c r="BF14" s="129" t="str">
        <f t="shared" si="5"/>
        <v xml:space="preserve"> </v>
      </c>
      <c r="BG14" s="129" t="str">
        <f t="shared" si="5"/>
        <v xml:space="preserve"> </v>
      </c>
      <c r="BH14" s="129" t="str">
        <f t="shared" si="5"/>
        <v xml:space="preserve"> </v>
      </c>
      <c r="BI14" s="129" t="str">
        <f t="shared" si="5"/>
        <v xml:space="preserve"> </v>
      </c>
      <c r="BJ14" s="129" t="str">
        <f t="shared" si="5"/>
        <v xml:space="preserve"> </v>
      </c>
      <c r="BK14" s="129" t="str">
        <f t="shared" si="5"/>
        <v xml:space="preserve"> </v>
      </c>
      <c r="BL14" s="129" t="str">
        <f t="shared" si="5"/>
        <v xml:space="preserve"> </v>
      </c>
      <c r="BM14" s="129" t="str">
        <f t="shared" si="5"/>
        <v xml:space="preserve"> </v>
      </c>
      <c r="BN14" s="129" t="str">
        <f t="shared" si="5"/>
        <v xml:space="preserve"> </v>
      </c>
      <c r="BO14" s="129" t="str">
        <f t="shared" ref="BO14:DZ14" si="6">IF(BO38=" "," ","Quel pays ?")</f>
        <v xml:space="preserve"> </v>
      </c>
      <c r="BP14" s="129" t="str">
        <f t="shared" si="6"/>
        <v xml:space="preserve"> </v>
      </c>
      <c r="BQ14" s="129" t="str">
        <f t="shared" si="6"/>
        <v xml:space="preserve"> </v>
      </c>
      <c r="BR14" s="129" t="str">
        <f t="shared" si="6"/>
        <v xml:space="preserve"> </v>
      </c>
      <c r="BS14" s="129" t="str">
        <f t="shared" si="6"/>
        <v xml:space="preserve"> </v>
      </c>
      <c r="BT14" s="129" t="str">
        <f t="shared" si="6"/>
        <v xml:space="preserve"> </v>
      </c>
      <c r="BU14" s="129" t="str">
        <f t="shared" si="6"/>
        <v xml:space="preserve"> </v>
      </c>
      <c r="BV14" s="129" t="str">
        <f t="shared" si="6"/>
        <v xml:space="preserve"> </v>
      </c>
      <c r="BW14" s="129" t="str">
        <f t="shared" si="6"/>
        <v xml:space="preserve"> </v>
      </c>
      <c r="BX14" s="129" t="str">
        <f t="shared" si="6"/>
        <v xml:space="preserve"> </v>
      </c>
      <c r="BY14" s="129" t="str">
        <f t="shared" si="6"/>
        <v xml:space="preserve"> </v>
      </c>
      <c r="BZ14" s="129" t="str">
        <f t="shared" si="6"/>
        <v xml:space="preserve"> </v>
      </c>
      <c r="CA14" s="129" t="str">
        <f t="shared" si="6"/>
        <v xml:space="preserve"> </v>
      </c>
      <c r="CB14" s="129" t="str">
        <f t="shared" si="6"/>
        <v xml:space="preserve"> </v>
      </c>
      <c r="CC14" s="129" t="str">
        <f t="shared" si="6"/>
        <v xml:space="preserve"> </v>
      </c>
      <c r="CD14" s="129" t="str">
        <f t="shared" si="6"/>
        <v xml:space="preserve"> </v>
      </c>
      <c r="CE14" s="129" t="str">
        <f t="shared" si="6"/>
        <v xml:space="preserve"> </v>
      </c>
      <c r="CF14" s="129" t="str">
        <f t="shared" si="6"/>
        <v xml:space="preserve"> </v>
      </c>
      <c r="CG14" s="129" t="str">
        <f t="shared" si="6"/>
        <v xml:space="preserve"> </v>
      </c>
      <c r="CH14" s="129" t="str">
        <f t="shared" si="6"/>
        <v xml:space="preserve"> </v>
      </c>
      <c r="CI14" s="129" t="str">
        <f t="shared" si="6"/>
        <v xml:space="preserve"> </v>
      </c>
      <c r="CJ14" s="129" t="str">
        <f t="shared" si="6"/>
        <v xml:space="preserve"> </v>
      </c>
      <c r="CK14" s="129" t="str">
        <f t="shared" si="6"/>
        <v xml:space="preserve"> </v>
      </c>
      <c r="CL14" s="129" t="str">
        <f t="shared" si="6"/>
        <v xml:space="preserve"> </v>
      </c>
      <c r="CM14" s="129" t="str">
        <f t="shared" si="6"/>
        <v xml:space="preserve"> </v>
      </c>
      <c r="CN14" s="129" t="str">
        <f t="shared" si="6"/>
        <v xml:space="preserve"> </v>
      </c>
      <c r="CO14" s="129" t="str">
        <f t="shared" si="6"/>
        <v xml:space="preserve"> </v>
      </c>
      <c r="CP14" s="129" t="str">
        <f t="shared" si="6"/>
        <v xml:space="preserve"> </v>
      </c>
      <c r="CQ14" s="129" t="str">
        <f t="shared" si="6"/>
        <v xml:space="preserve"> </v>
      </c>
      <c r="CR14" s="129" t="str">
        <f t="shared" si="6"/>
        <v xml:space="preserve"> </v>
      </c>
      <c r="CS14" s="129" t="str">
        <f t="shared" si="6"/>
        <v xml:space="preserve"> </v>
      </c>
      <c r="CT14" s="129" t="str">
        <f t="shared" si="6"/>
        <v xml:space="preserve"> </v>
      </c>
      <c r="CU14" s="129" t="str">
        <f t="shared" si="6"/>
        <v xml:space="preserve"> </v>
      </c>
      <c r="CV14" s="129" t="str">
        <f t="shared" si="6"/>
        <v xml:space="preserve"> </v>
      </c>
      <c r="CW14" s="129" t="str">
        <f t="shared" si="6"/>
        <v xml:space="preserve"> </v>
      </c>
      <c r="CX14" s="129" t="str">
        <f t="shared" si="6"/>
        <v xml:space="preserve"> </v>
      </c>
      <c r="CY14" s="129" t="str">
        <f t="shared" si="6"/>
        <v xml:space="preserve"> </v>
      </c>
      <c r="CZ14" s="129" t="str">
        <f t="shared" si="6"/>
        <v xml:space="preserve"> </v>
      </c>
      <c r="DA14" s="129" t="str">
        <f t="shared" si="6"/>
        <v xml:space="preserve"> </v>
      </c>
      <c r="DB14" s="129" t="str">
        <f t="shared" si="6"/>
        <v xml:space="preserve"> </v>
      </c>
      <c r="DC14" s="129" t="str">
        <f t="shared" si="6"/>
        <v xml:space="preserve"> </v>
      </c>
      <c r="DD14" s="129" t="str">
        <f t="shared" si="6"/>
        <v xml:space="preserve"> </v>
      </c>
      <c r="DE14" s="129" t="str">
        <f t="shared" si="6"/>
        <v xml:space="preserve"> </v>
      </c>
      <c r="DF14" s="129" t="str">
        <f t="shared" si="6"/>
        <v xml:space="preserve"> </v>
      </c>
      <c r="DG14" s="129" t="str">
        <f t="shared" si="6"/>
        <v xml:space="preserve"> </v>
      </c>
      <c r="DH14" s="129" t="str">
        <f t="shared" si="6"/>
        <v xml:space="preserve"> </v>
      </c>
      <c r="DI14" s="129" t="str">
        <f t="shared" si="6"/>
        <v xml:space="preserve"> </v>
      </c>
      <c r="DJ14" s="129" t="str">
        <f t="shared" si="6"/>
        <v xml:space="preserve"> </v>
      </c>
      <c r="DK14" s="129" t="str">
        <f t="shared" si="6"/>
        <v xml:space="preserve"> </v>
      </c>
      <c r="DL14" s="129" t="str">
        <f t="shared" si="6"/>
        <v xml:space="preserve"> </v>
      </c>
      <c r="DM14" s="129" t="str">
        <f t="shared" si="6"/>
        <v xml:space="preserve"> </v>
      </c>
      <c r="DN14" s="129" t="str">
        <f t="shared" si="6"/>
        <v xml:space="preserve"> </v>
      </c>
      <c r="DO14" s="129" t="str">
        <f t="shared" si="6"/>
        <v xml:space="preserve"> </v>
      </c>
      <c r="DP14" s="129" t="str">
        <f t="shared" si="6"/>
        <v xml:space="preserve"> </v>
      </c>
      <c r="DQ14" s="129" t="str">
        <f t="shared" si="6"/>
        <v xml:space="preserve"> </v>
      </c>
      <c r="DR14" s="129" t="str">
        <f t="shared" si="6"/>
        <v xml:space="preserve"> </v>
      </c>
      <c r="DS14" s="129" t="str">
        <f t="shared" si="6"/>
        <v xml:space="preserve"> </v>
      </c>
      <c r="DT14" s="129" t="str">
        <f t="shared" si="6"/>
        <v xml:space="preserve"> </v>
      </c>
      <c r="DU14" s="129" t="str">
        <f t="shared" si="6"/>
        <v xml:space="preserve"> </v>
      </c>
      <c r="DV14" s="129" t="str">
        <f t="shared" si="6"/>
        <v xml:space="preserve"> </v>
      </c>
      <c r="DW14" s="129" t="str">
        <f t="shared" si="6"/>
        <v xml:space="preserve"> </v>
      </c>
      <c r="DX14" s="129" t="str">
        <f t="shared" si="6"/>
        <v xml:space="preserve"> </v>
      </c>
      <c r="DY14" s="129" t="str">
        <f t="shared" si="6"/>
        <v xml:space="preserve"> </v>
      </c>
      <c r="DZ14" s="129" t="str">
        <f t="shared" si="6"/>
        <v xml:space="preserve"> </v>
      </c>
      <c r="EA14" s="129" t="str">
        <f t="shared" ref="EA14:GL14" si="7">IF(EA38=" "," ","Quel pays ?")</f>
        <v xml:space="preserve"> </v>
      </c>
      <c r="EB14" s="129" t="str">
        <f t="shared" si="7"/>
        <v xml:space="preserve"> </v>
      </c>
      <c r="EC14" s="129" t="str">
        <f t="shared" si="7"/>
        <v xml:space="preserve"> </v>
      </c>
      <c r="ED14" s="129" t="str">
        <f t="shared" si="7"/>
        <v xml:space="preserve"> </v>
      </c>
      <c r="EE14" s="129" t="str">
        <f t="shared" si="7"/>
        <v xml:space="preserve"> </v>
      </c>
      <c r="EF14" s="129" t="str">
        <f t="shared" si="7"/>
        <v xml:space="preserve"> </v>
      </c>
      <c r="EG14" s="129" t="str">
        <f t="shared" si="7"/>
        <v xml:space="preserve"> </v>
      </c>
      <c r="EH14" s="129" t="str">
        <f t="shared" si="7"/>
        <v xml:space="preserve"> </v>
      </c>
      <c r="EI14" s="129" t="str">
        <f t="shared" si="7"/>
        <v xml:space="preserve"> </v>
      </c>
      <c r="EJ14" s="129" t="str">
        <f t="shared" si="7"/>
        <v xml:space="preserve"> </v>
      </c>
      <c r="EK14" s="129" t="str">
        <f t="shared" si="7"/>
        <v xml:space="preserve"> </v>
      </c>
      <c r="EL14" s="129" t="str">
        <f t="shared" si="7"/>
        <v xml:space="preserve"> </v>
      </c>
      <c r="EM14" s="129" t="str">
        <f t="shared" si="7"/>
        <v xml:space="preserve"> </v>
      </c>
      <c r="EN14" s="129" t="str">
        <f t="shared" si="7"/>
        <v xml:space="preserve"> </v>
      </c>
      <c r="EO14" s="129" t="str">
        <f t="shared" si="7"/>
        <v xml:space="preserve"> </v>
      </c>
      <c r="EP14" s="129" t="str">
        <f t="shared" si="7"/>
        <v xml:space="preserve"> </v>
      </c>
      <c r="EQ14" s="129" t="str">
        <f t="shared" si="7"/>
        <v xml:space="preserve"> </v>
      </c>
      <c r="ER14" s="129" t="str">
        <f t="shared" si="7"/>
        <v xml:space="preserve"> </v>
      </c>
      <c r="ES14" s="129" t="str">
        <f t="shared" si="7"/>
        <v xml:space="preserve"> </v>
      </c>
      <c r="ET14" s="129" t="str">
        <f t="shared" si="7"/>
        <v xml:space="preserve"> </v>
      </c>
      <c r="EU14" s="129" t="str">
        <f t="shared" si="7"/>
        <v xml:space="preserve"> </v>
      </c>
      <c r="EV14" s="129" t="str">
        <f t="shared" si="7"/>
        <v xml:space="preserve"> </v>
      </c>
      <c r="EW14" s="129" t="str">
        <f t="shared" si="7"/>
        <v xml:space="preserve"> </v>
      </c>
      <c r="EX14" s="129" t="str">
        <f t="shared" si="7"/>
        <v xml:space="preserve"> </v>
      </c>
      <c r="EY14" s="129" t="str">
        <f t="shared" si="7"/>
        <v xml:space="preserve"> </v>
      </c>
      <c r="EZ14" s="129" t="str">
        <f t="shared" si="7"/>
        <v xml:space="preserve"> </v>
      </c>
      <c r="FA14" s="129" t="str">
        <f t="shared" si="7"/>
        <v xml:space="preserve"> </v>
      </c>
      <c r="FB14" s="129" t="str">
        <f t="shared" si="7"/>
        <v xml:space="preserve"> </v>
      </c>
      <c r="FC14" s="129" t="str">
        <f t="shared" si="7"/>
        <v xml:space="preserve"> </v>
      </c>
      <c r="FD14" s="129" t="str">
        <f t="shared" si="7"/>
        <v xml:space="preserve"> </v>
      </c>
      <c r="FE14" s="129" t="str">
        <f t="shared" si="7"/>
        <v xml:space="preserve"> </v>
      </c>
      <c r="FF14" s="129" t="str">
        <f t="shared" si="7"/>
        <v xml:space="preserve"> </v>
      </c>
      <c r="FG14" s="129" t="str">
        <f t="shared" si="7"/>
        <v xml:space="preserve"> </v>
      </c>
      <c r="FH14" s="129" t="str">
        <f t="shared" si="7"/>
        <v xml:space="preserve"> </v>
      </c>
      <c r="FI14" s="129" t="str">
        <f t="shared" si="7"/>
        <v xml:space="preserve"> </v>
      </c>
      <c r="FJ14" s="129" t="str">
        <f t="shared" si="7"/>
        <v xml:space="preserve"> </v>
      </c>
      <c r="FK14" s="129" t="str">
        <f t="shared" si="7"/>
        <v xml:space="preserve"> </v>
      </c>
      <c r="FL14" s="129" t="str">
        <f t="shared" si="7"/>
        <v xml:space="preserve"> </v>
      </c>
      <c r="FM14" s="129" t="str">
        <f t="shared" si="7"/>
        <v xml:space="preserve"> </v>
      </c>
      <c r="FN14" s="129" t="str">
        <f t="shared" si="7"/>
        <v xml:space="preserve"> </v>
      </c>
      <c r="FO14" s="129" t="str">
        <f t="shared" si="7"/>
        <v xml:space="preserve"> </v>
      </c>
      <c r="FP14" s="129" t="str">
        <f t="shared" si="7"/>
        <v xml:space="preserve"> </v>
      </c>
      <c r="FQ14" s="129" t="str">
        <f t="shared" si="7"/>
        <v xml:space="preserve"> </v>
      </c>
      <c r="FR14" s="129" t="str">
        <f t="shared" si="7"/>
        <v xml:space="preserve"> </v>
      </c>
      <c r="FS14" s="129" t="str">
        <f t="shared" si="7"/>
        <v xml:space="preserve"> </v>
      </c>
      <c r="FT14" s="129" t="str">
        <f t="shared" si="7"/>
        <v xml:space="preserve"> </v>
      </c>
      <c r="FU14" s="129" t="str">
        <f t="shared" si="7"/>
        <v xml:space="preserve"> </v>
      </c>
      <c r="FV14" s="129" t="str">
        <f t="shared" si="7"/>
        <v xml:space="preserve"> </v>
      </c>
      <c r="FW14" s="129" t="str">
        <f t="shared" si="7"/>
        <v xml:space="preserve"> </v>
      </c>
      <c r="FX14" s="129" t="str">
        <f t="shared" si="7"/>
        <v xml:space="preserve"> </v>
      </c>
      <c r="FY14" s="129" t="str">
        <f t="shared" si="7"/>
        <v xml:space="preserve"> </v>
      </c>
      <c r="FZ14" s="129" t="str">
        <f t="shared" si="7"/>
        <v xml:space="preserve"> </v>
      </c>
      <c r="GA14" s="129" t="str">
        <f t="shared" si="7"/>
        <v xml:space="preserve"> </v>
      </c>
      <c r="GB14" s="129" t="str">
        <f t="shared" si="7"/>
        <v xml:space="preserve"> </v>
      </c>
      <c r="GC14" s="129" t="str">
        <f t="shared" si="7"/>
        <v xml:space="preserve"> </v>
      </c>
      <c r="GD14" s="129" t="str">
        <f t="shared" si="7"/>
        <v xml:space="preserve"> </v>
      </c>
      <c r="GE14" s="129" t="str">
        <f t="shared" si="7"/>
        <v xml:space="preserve"> </v>
      </c>
      <c r="GF14" s="129" t="str">
        <f t="shared" si="7"/>
        <v xml:space="preserve"> </v>
      </c>
      <c r="GG14" s="129" t="str">
        <f t="shared" si="7"/>
        <v xml:space="preserve"> </v>
      </c>
      <c r="GH14" s="129" t="str">
        <f t="shared" si="7"/>
        <v xml:space="preserve"> </v>
      </c>
      <c r="GI14" s="129" t="str">
        <f t="shared" si="7"/>
        <v xml:space="preserve"> </v>
      </c>
      <c r="GJ14" s="129" t="str">
        <f t="shared" si="7"/>
        <v xml:space="preserve"> </v>
      </c>
      <c r="GK14" s="129" t="str">
        <f t="shared" si="7"/>
        <v xml:space="preserve"> </v>
      </c>
      <c r="GL14" s="129" t="str">
        <f t="shared" si="7"/>
        <v xml:space="preserve"> </v>
      </c>
      <c r="GM14" s="129" t="str">
        <f t="shared" ref="GM14:GT14" si="8">IF(GM38=" "," ","Quel pays ?")</f>
        <v xml:space="preserve"> </v>
      </c>
      <c r="GN14" s="129" t="str">
        <f t="shared" si="8"/>
        <v xml:space="preserve"> </v>
      </c>
      <c r="GO14" s="129" t="str">
        <f t="shared" si="8"/>
        <v xml:space="preserve"> </v>
      </c>
      <c r="GP14" s="129" t="str">
        <f t="shared" si="8"/>
        <v xml:space="preserve"> </v>
      </c>
      <c r="GQ14" s="129" t="str">
        <f t="shared" si="8"/>
        <v xml:space="preserve"> </v>
      </c>
      <c r="GR14" s="129" t="str">
        <f t="shared" si="8"/>
        <v xml:space="preserve"> </v>
      </c>
      <c r="GS14" s="129" t="str">
        <f t="shared" si="8"/>
        <v xml:space="preserve"> </v>
      </c>
      <c r="GT14" s="129" t="str">
        <f t="shared" si="8"/>
        <v xml:space="preserve"> </v>
      </c>
      <c r="GU14" s="129"/>
      <c r="GV14" s="129"/>
    </row>
    <row r="15" spans="1:204" ht="30.75" customHeight="1" x14ac:dyDescent="0.25">
      <c r="A15" s="122" t="s">
        <v>1304</v>
      </c>
      <c r="B15" s="132" t="s">
        <v>1311</v>
      </c>
      <c r="C15" s="132" t="str">
        <f t="shared" ref="C15:BM15" si="9">IFERROR(IF(C36&lt;$B$33,"Préciser le pays"," ")," ")</f>
        <v>Préciser le pays</v>
      </c>
      <c r="D15" s="132" t="str">
        <f t="shared" si="9"/>
        <v>Préciser le pays</v>
      </c>
      <c r="E15" s="132" t="str">
        <f t="shared" si="9"/>
        <v>Préciser le pays</v>
      </c>
      <c r="F15" s="132" t="str">
        <f t="shared" si="9"/>
        <v>Préciser le pays</v>
      </c>
      <c r="G15" s="132" t="str">
        <f t="shared" si="9"/>
        <v>Préciser le pays</v>
      </c>
      <c r="H15" s="132" t="str">
        <f t="shared" si="9"/>
        <v>Préciser le pays</v>
      </c>
      <c r="I15" s="132" t="str">
        <f t="shared" si="9"/>
        <v>Préciser le pays</v>
      </c>
      <c r="J15" s="132" t="str">
        <f t="shared" si="9"/>
        <v>Préciser le pays</v>
      </c>
      <c r="K15" s="132" t="str">
        <f t="shared" si="9"/>
        <v>Préciser le pays</v>
      </c>
      <c r="L15" s="132" t="str">
        <f t="shared" si="9"/>
        <v>Préciser le pays</v>
      </c>
      <c r="M15" s="132" t="str">
        <f t="shared" si="9"/>
        <v>Préciser le pays</v>
      </c>
      <c r="N15" s="132" t="str">
        <f t="shared" si="9"/>
        <v xml:space="preserve"> </v>
      </c>
      <c r="O15" s="132" t="str">
        <f t="shared" si="9"/>
        <v xml:space="preserve"> </v>
      </c>
      <c r="P15" s="132" t="str">
        <f t="shared" si="9"/>
        <v xml:space="preserve"> </v>
      </c>
      <c r="Q15" s="132" t="str">
        <f t="shared" si="9"/>
        <v xml:space="preserve"> </v>
      </c>
      <c r="R15" s="132" t="str">
        <f t="shared" si="9"/>
        <v xml:space="preserve"> </v>
      </c>
      <c r="S15" s="132" t="str">
        <f t="shared" si="9"/>
        <v xml:space="preserve"> </v>
      </c>
      <c r="T15" s="132" t="str">
        <f t="shared" si="9"/>
        <v xml:space="preserve"> </v>
      </c>
      <c r="U15" s="132" t="str">
        <f t="shared" si="9"/>
        <v xml:space="preserve"> </v>
      </c>
      <c r="V15" s="132" t="str">
        <f t="shared" si="9"/>
        <v xml:space="preserve"> </v>
      </c>
      <c r="W15" s="132" t="str">
        <f t="shared" si="9"/>
        <v xml:space="preserve"> </v>
      </c>
      <c r="X15" s="132" t="str">
        <f t="shared" si="9"/>
        <v xml:space="preserve"> </v>
      </c>
      <c r="Y15" s="132" t="str">
        <f t="shared" si="9"/>
        <v xml:space="preserve"> </v>
      </c>
      <c r="Z15" s="132" t="str">
        <f>IFERROR(IF(Z36&lt;$B$33,"Préciser le pays"," ")," ")</f>
        <v xml:space="preserve"> </v>
      </c>
      <c r="AA15" s="132" t="str">
        <f t="shared" si="9"/>
        <v xml:space="preserve"> </v>
      </c>
      <c r="AB15" s="132" t="str">
        <f t="shared" si="9"/>
        <v xml:space="preserve"> </v>
      </c>
      <c r="AC15" s="132" t="str">
        <f t="shared" si="9"/>
        <v xml:space="preserve"> </v>
      </c>
      <c r="AD15" s="132" t="str">
        <f t="shared" si="9"/>
        <v xml:space="preserve"> </v>
      </c>
      <c r="AE15" s="132" t="str">
        <f t="shared" si="9"/>
        <v xml:space="preserve"> </v>
      </c>
      <c r="AF15" s="132" t="str">
        <f t="shared" si="9"/>
        <v xml:space="preserve"> </v>
      </c>
      <c r="AG15" s="132" t="str">
        <f t="shared" si="9"/>
        <v xml:space="preserve"> </v>
      </c>
      <c r="AH15" s="132" t="str">
        <f t="shared" si="9"/>
        <v xml:space="preserve"> </v>
      </c>
      <c r="AI15" s="132" t="str">
        <f t="shared" si="9"/>
        <v xml:space="preserve"> </v>
      </c>
      <c r="AJ15" s="132" t="str">
        <f t="shared" si="9"/>
        <v xml:space="preserve"> </v>
      </c>
      <c r="AK15" s="132" t="str">
        <f t="shared" si="9"/>
        <v xml:space="preserve"> </v>
      </c>
      <c r="AL15" s="132" t="str">
        <f t="shared" si="9"/>
        <v xml:space="preserve"> </v>
      </c>
      <c r="AM15" s="132" t="str">
        <f t="shared" si="9"/>
        <v xml:space="preserve"> </v>
      </c>
      <c r="AN15" s="132" t="str">
        <f t="shared" si="9"/>
        <v xml:space="preserve"> </v>
      </c>
      <c r="AO15" s="132" t="str">
        <f t="shared" si="9"/>
        <v xml:space="preserve"> </v>
      </c>
      <c r="AP15" s="132" t="str">
        <f t="shared" si="9"/>
        <v xml:space="preserve"> </v>
      </c>
      <c r="AQ15" s="132" t="str">
        <f t="shared" si="9"/>
        <v xml:space="preserve"> </v>
      </c>
      <c r="AR15" s="132" t="str">
        <f t="shared" si="9"/>
        <v xml:space="preserve"> </v>
      </c>
      <c r="AS15" s="132" t="str">
        <f t="shared" si="9"/>
        <v xml:space="preserve"> </v>
      </c>
      <c r="AT15" s="132" t="str">
        <f t="shared" si="9"/>
        <v xml:space="preserve"> </v>
      </c>
      <c r="AU15" s="132" t="str">
        <f t="shared" si="9"/>
        <v xml:space="preserve"> </v>
      </c>
      <c r="AV15" s="132" t="str">
        <f t="shared" si="9"/>
        <v xml:space="preserve"> </v>
      </c>
      <c r="AW15" s="132" t="str">
        <f t="shared" si="9"/>
        <v xml:space="preserve"> </v>
      </c>
      <c r="AX15" s="132" t="str">
        <f t="shared" si="9"/>
        <v xml:space="preserve"> </v>
      </c>
      <c r="AY15" s="132" t="str">
        <f t="shared" si="9"/>
        <v xml:space="preserve"> </v>
      </c>
      <c r="AZ15" s="132" t="str">
        <f t="shared" si="9"/>
        <v xml:space="preserve"> </v>
      </c>
      <c r="BA15" s="132" t="str">
        <f t="shared" si="9"/>
        <v xml:space="preserve"> </v>
      </c>
      <c r="BB15" s="132" t="str">
        <f t="shared" si="9"/>
        <v xml:space="preserve"> </v>
      </c>
      <c r="BC15" s="132" t="str">
        <f t="shared" si="9"/>
        <v xml:space="preserve"> </v>
      </c>
      <c r="BD15" s="132" t="str">
        <f t="shared" si="9"/>
        <v xml:space="preserve"> </v>
      </c>
      <c r="BE15" s="132" t="str">
        <f t="shared" si="9"/>
        <v xml:space="preserve"> </v>
      </c>
      <c r="BF15" s="132" t="str">
        <f t="shared" si="9"/>
        <v xml:space="preserve"> </v>
      </c>
      <c r="BG15" s="132" t="str">
        <f t="shared" si="9"/>
        <v xml:space="preserve"> </v>
      </c>
      <c r="BH15" s="132" t="str">
        <f t="shared" si="9"/>
        <v xml:space="preserve"> </v>
      </c>
      <c r="BI15" s="132" t="str">
        <f t="shared" si="9"/>
        <v xml:space="preserve"> </v>
      </c>
      <c r="BJ15" s="132" t="str">
        <f t="shared" si="9"/>
        <v xml:space="preserve"> </v>
      </c>
      <c r="BK15" s="132" t="str">
        <f t="shared" si="9"/>
        <v xml:space="preserve"> </v>
      </c>
      <c r="BL15" s="132" t="str">
        <f t="shared" si="9"/>
        <v xml:space="preserve"> </v>
      </c>
      <c r="BM15" s="132" t="str">
        <f t="shared" si="9"/>
        <v xml:space="preserve"> </v>
      </c>
      <c r="BN15" s="132" t="str">
        <f t="shared" ref="BN15:DY15" si="10">IFERROR(IF(BN36&lt;$B$33,"Préciser le pays"," ")," ")</f>
        <v xml:space="preserve"> </v>
      </c>
      <c r="BO15" s="132" t="str">
        <f t="shared" si="10"/>
        <v xml:space="preserve"> </v>
      </c>
      <c r="BP15" s="132" t="str">
        <f t="shared" si="10"/>
        <v xml:space="preserve"> </v>
      </c>
      <c r="BQ15" s="132" t="str">
        <f t="shared" si="10"/>
        <v xml:space="preserve"> </v>
      </c>
      <c r="BR15" s="132" t="str">
        <f t="shared" si="10"/>
        <v xml:space="preserve"> </v>
      </c>
      <c r="BS15" s="132" t="str">
        <f t="shared" si="10"/>
        <v xml:space="preserve"> </v>
      </c>
      <c r="BT15" s="132" t="str">
        <f t="shared" si="10"/>
        <v xml:space="preserve"> </v>
      </c>
      <c r="BU15" s="132" t="str">
        <f t="shared" si="10"/>
        <v xml:space="preserve"> </v>
      </c>
      <c r="BV15" s="132" t="str">
        <f t="shared" si="10"/>
        <v xml:space="preserve"> </v>
      </c>
      <c r="BW15" s="132" t="str">
        <f t="shared" si="10"/>
        <v xml:space="preserve"> </v>
      </c>
      <c r="BX15" s="132" t="str">
        <f t="shared" si="10"/>
        <v xml:space="preserve"> </v>
      </c>
      <c r="BY15" s="132" t="str">
        <f t="shared" si="10"/>
        <v xml:space="preserve"> </v>
      </c>
      <c r="BZ15" s="132" t="str">
        <f t="shared" si="10"/>
        <v xml:space="preserve"> </v>
      </c>
      <c r="CA15" s="132" t="str">
        <f t="shared" si="10"/>
        <v xml:space="preserve"> </v>
      </c>
      <c r="CB15" s="132" t="str">
        <f t="shared" si="10"/>
        <v xml:space="preserve"> </v>
      </c>
      <c r="CC15" s="132" t="str">
        <f t="shared" si="10"/>
        <v xml:space="preserve"> </v>
      </c>
      <c r="CD15" s="132" t="str">
        <f t="shared" si="10"/>
        <v xml:space="preserve"> </v>
      </c>
      <c r="CE15" s="132" t="str">
        <f t="shared" si="10"/>
        <v xml:space="preserve"> </v>
      </c>
      <c r="CF15" s="132" t="str">
        <f t="shared" si="10"/>
        <v xml:space="preserve"> </v>
      </c>
      <c r="CG15" s="132" t="str">
        <f t="shared" si="10"/>
        <v xml:space="preserve"> </v>
      </c>
      <c r="CH15" s="132" t="str">
        <f t="shared" si="10"/>
        <v xml:space="preserve"> </v>
      </c>
      <c r="CI15" s="132" t="str">
        <f t="shared" si="10"/>
        <v xml:space="preserve"> </v>
      </c>
      <c r="CJ15" s="132" t="str">
        <f t="shared" si="10"/>
        <v xml:space="preserve"> </v>
      </c>
      <c r="CK15" s="132" t="str">
        <f t="shared" si="10"/>
        <v xml:space="preserve"> </v>
      </c>
      <c r="CL15" s="132" t="str">
        <f t="shared" si="10"/>
        <v xml:space="preserve"> </v>
      </c>
      <c r="CM15" s="132" t="str">
        <f t="shared" si="10"/>
        <v xml:space="preserve"> </v>
      </c>
      <c r="CN15" s="132" t="str">
        <f t="shared" si="10"/>
        <v xml:space="preserve"> </v>
      </c>
      <c r="CO15" s="132" t="str">
        <f t="shared" si="10"/>
        <v xml:space="preserve"> </v>
      </c>
      <c r="CP15" s="132" t="str">
        <f t="shared" si="10"/>
        <v xml:space="preserve"> </v>
      </c>
      <c r="CQ15" s="132" t="str">
        <f t="shared" si="10"/>
        <v xml:space="preserve"> </v>
      </c>
      <c r="CR15" s="132" t="str">
        <f t="shared" si="10"/>
        <v xml:space="preserve"> </v>
      </c>
      <c r="CS15" s="132" t="str">
        <f t="shared" si="10"/>
        <v xml:space="preserve"> </v>
      </c>
      <c r="CT15" s="132" t="str">
        <f t="shared" si="10"/>
        <v xml:space="preserve"> </v>
      </c>
      <c r="CU15" s="132" t="str">
        <f t="shared" si="10"/>
        <v xml:space="preserve"> </v>
      </c>
      <c r="CV15" s="132" t="str">
        <f t="shared" si="10"/>
        <v xml:space="preserve"> </v>
      </c>
      <c r="CW15" s="132" t="str">
        <f t="shared" si="10"/>
        <v xml:space="preserve"> </v>
      </c>
      <c r="CX15" s="132" t="str">
        <f t="shared" si="10"/>
        <v xml:space="preserve"> </v>
      </c>
      <c r="CY15" s="132" t="str">
        <f t="shared" si="10"/>
        <v xml:space="preserve"> </v>
      </c>
      <c r="CZ15" s="132" t="str">
        <f t="shared" si="10"/>
        <v xml:space="preserve"> </v>
      </c>
      <c r="DA15" s="132" t="str">
        <f t="shared" si="10"/>
        <v xml:space="preserve"> </v>
      </c>
      <c r="DB15" s="132" t="str">
        <f t="shared" si="10"/>
        <v xml:space="preserve"> </v>
      </c>
      <c r="DC15" s="132" t="str">
        <f t="shared" si="10"/>
        <v xml:space="preserve"> </v>
      </c>
      <c r="DD15" s="132" t="str">
        <f t="shared" si="10"/>
        <v xml:space="preserve"> </v>
      </c>
      <c r="DE15" s="132" t="str">
        <f t="shared" si="10"/>
        <v xml:space="preserve"> </v>
      </c>
      <c r="DF15" s="132" t="str">
        <f t="shared" si="10"/>
        <v xml:space="preserve"> </v>
      </c>
      <c r="DG15" s="132" t="str">
        <f t="shared" si="10"/>
        <v xml:space="preserve"> </v>
      </c>
      <c r="DH15" s="132" t="str">
        <f t="shared" si="10"/>
        <v xml:space="preserve"> </v>
      </c>
      <c r="DI15" s="132" t="str">
        <f t="shared" si="10"/>
        <v xml:space="preserve"> </v>
      </c>
      <c r="DJ15" s="132" t="str">
        <f t="shared" si="10"/>
        <v xml:space="preserve"> </v>
      </c>
      <c r="DK15" s="132" t="str">
        <f t="shared" si="10"/>
        <v xml:space="preserve"> </v>
      </c>
      <c r="DL15" s="132" t="str">
        <f t="shared" si="10"/>
        <v xml:space="preserve"> </v>
      </c>
      <c r="DM15" s="132" t="str">
        <f t="shared" si="10"/>
        <v xml:space="preserve"> </v>
      </c>
      <c r="DN15" s="132" t="str">
        <f t="shared" si="10"/>
        <v xml:space="preserve"> </v>
      </c>
      <c r="DO15" s="132" t="str">
        <f t="shared" si="10"/>
        <v xml:space="preserve"> </v>
      </c>
      <c r="DP15" s="132" t="str">
        <f t="shared" si="10"/>
        <v xml:space="preserve"> </v>
      </c>
      <c r="DQ15" s="132" t="str">
        <f t="shared" si="10"/>
        <v xml:space="preserve"> </v>
      </c>
      <c r="DR15" s="132" t="str">
        <f t="shared" si="10"/>
        <v xml:space="preserve"> </v>
      </c>
      <c r="DS15" s="132" t="str">
        <f t="shared" si="10"/>
        <v xml:space="preserve"> </v>
      </c>
      <c r="DT15" s="132" t="str">
        <f t="shared" si="10"/>
        <v xml:space="preserve"> </v>
      </c>
      <c r="DU15" s="132" t="str">
        <f t="shared" si="10"/>
        <v xml:space="preserve"> </v>
      </c>
      <c r="DV15" s="132" t="str">
        <f t="shared" si="10"/>
        <v xml:space="preserve"> </v>
      </c>
      <c r="DW15" s="132" t="str">
        <f t="shared" si="10"/>
        <v xml:space="preserve"> </v>
      </c>
      <c r="DX15" s="132" t="str">
        <f t="shared" si="10"/>
        <v xml:space="preserve"> </v>
      </c>
      <c r="DY15" s="132" t="str">
        <f t="shared" si="10"/>
        <v xml:space="preserve"> </v>
      </c>
      <c r="DZ15" s="132" t="str">
        <f t="shared" ref="DZ15:GK15" si="11">IFERROR(IF(DZ36&lt;$B$33,"Préciser le pays"," ")," ")</f>
        <v xml:space="preserve"> </v>
      </c>
      <c r="EA15" s="132" t="str">
        <f t="shared" si="11"/>
        <v xml:space="preserve"> </v>
      </c>
      <c r="EB15" s="132" t="str">
        <f t="shared" si="11"/>
        <v xml:space="preserve"> </v>
      </c>
      <c r="EC15" s="132" t="str">
        <f t="shared" si="11"/>
        <v xml:space="preserve"> </v>
      </c>
      <c r="ED15" s="132" t="str">
        <f t="shared" si="11"/>
        <v xml:space="preserve"> </v>
      </c>
      <c r="EE15" s="132" t="str">
        <f t="shared" si="11"/>
        <v xml:space="preserve"> </v>
      </c>
      <c r="EF15" s="132" t="str">
        <f t="shared" si="11"/>
        <v xml:space="preserve"> </v>
      </c>
      <c r="EG15" s="132" t="str">
        <f t="shared" si="11"/>
        <v xml:space="preserve"> </v>
      </c>
      <c r="EH15" s="132" t="str">
        <f t="shared" si="11"/>
        <v xml:space="preserve"> </v>
      </c>
      <c r="EI15" s="132" t="str">
        <f t="shared" si="11"/>
        <v xml:space="preserve"> </v>
      </c>
      <c r="EJ15" s="132" t="str">
        <f t="shared" si="11"/>
        <v xml:space="preserve"> </v>
      </c>
      <c r="EK15" s="132" t="str">
        <f t="shared" si="11"/>
        <v xml:space="preserve"> </v>
      </c>
      <c r="EL15" s="132" t="str">
        <f t="shared" si="11"/>
        <v xml:space="preserve"> </v>
      </c>
      <c r="EM15" s="132" t="str">
        <f t="shared" si="11"/>
        <v xml:space="preserve"> </v>
      </c>
      <c r="EN15" s="132" t="str">
        <f t="shared" si="11"/>
        <v xml:space="preserve"> </v>
      </c>
      <c r="EO15" s="132" t="str">
        <f t="shared" si="11"/>
        <v xml:space="preserve"> </v>
      </c>
      <c r="EP15" s="132" t="str">
        <f t="shared" si="11"/>
        <v xml:space="preserve"> </v>
      </c>
      <c r="EQ15" s="132" t="str">
        <f t="shared" si="11"/>
        <v xml:space="preserve"> </v>
      </c>
      <c r="ER15" s="132" t="str">
        <f t="shared" si="11"/>
        <v xml:space="preserve"> </v>
      </c>
      <c r="ES15" s="132" t="str">
        <f t="shared" si="11"/>
        <v xml:space="preserve"> </v>
      </c>
      <c r="ET15" s="132" t="str">
        <f t="shared" si="11"/>
        <v xml:space="preserve"> </v>
      </c>
      <c r="EU15" s="132" t="str">
        <f t="shared" si="11"/>
        <v xml:space="preserve"> </v>
      </c>
      <c r="EV15" s="132" t="str">
        <f t="shared" si="11"/>
        <v xml:space="preserve"> </v>
      </c>
      <c r="EW15" s="132" t="str">
        <f t="shared" si="11"/>
        <v xml:space="preserve"> </v>
      </c>
      <c r="EX15" s="132" t="str">
        <f t="shared" si="11"/>
        <v xml:space="preserve"> </v>
      </c>
      <c r="EY15" s="132" t="str">
        <f t="shared" si="11"/>
        <v xml:space="preserve"> </v>
      </c>
      <c r="EZ15" s="132" t="str">
        <f t="shared" si="11"/>
        <v xml:space="preserve"> </v>
      </c>
      <c r="FA15" s="132" t="str">
        <f t="shared" si="11"/>
        <v xml:space="preserve"> </v>
      </c>
      <c r="FB15" s="132" t="str">
        <f t="shared" si="11"/>
        <v xml:space="preserve"> </v>
      </c>
      <c r="FC15" s="132" t="str">
        <f t="shared" si="11"/>
        <v xml:space="preserve"> </v>
      </c>
      <c r="FD15" s="132" t="str">
        <f t="shared" si="11"/>
        <v xml:space="preserve"> </v>
      </c>
      <c r="FE15" s="132" t="str">
        <f t="shared" si="11"/>
        <v xml:space="preserve"> </v>
      </c>
      <c r="FF15" s="132" t="str">
        <f t="shared" si="11"/>
        <v xml:space="preserve"> </v>
      </c>
      <c r="FG15" s="132" t="str">
        <f t="shared" si="11"/>
        <v xml:space="preserve"> </v>
      </c>
      <c r="FH15" s="132" t="str">
        <f t="shared" si="11"/>
        <v xml:space="preserve"> </v>
      </c>
      <c r="FI15" s="132" t="str">
        <f t="shared" si="11"/>
        <v xml:space="preserve"> </v>
      </c>
      <c r="FJ15" s="132" t="str">
        <f t="shared" si="11"/>
        <v xml:space="preserve"> </v>
      </c>
      <c r="FK15" s="132" t="str">
        <f t="shared" si="11"/>
        <v xml:space="preserve"> </v>
      </c>
      <c r="FL15" s="132" t="str">
        <f t="shared" si="11"/>
        <v xml:space="preserve"> </v>
      </c>
      <c r="FM15" s="132" t="str">
        <f t="shared" si="11"/>
        <v xml:space="preserve"> </v>
      </c>
      <c r="FN15" s="132" t="str">
        <f t="shared" si="11"/>
        <v xml:space="preserve"> </v>
      </c>
      <c r="FO15" s="132" t="str">
        <f t="shared" si="11"/>
        <v xml:space="preserve"> </v>
      </c>
      <c r="FP15" s="132" t="str">
        <f t="shared" si="11"/>
        <v xml:space="preserve"> </v>
      </c>
      <c r="FQ15" s="132" t="str">
        <f t="shared" si="11"/>
        <v xml:space="preserve"> </v>
      </c>
      <c r="FR15" s="132" t="str">
        <f t="shared" si="11"/>
        <v xml:space="preserve"> </v>
      </c>
      <c r="FS15" s="132" t="str">
        <f t="shared" si="11"/>
        <v xml:space="preserve"> </v>
      </c>
      <c r="FT15" s="132" t="str">
        <f t="shared" si="11"/>
        <v xml:space="preserve"> </v>
      </c>
      <c r="FU15" s="132" t="str">
        <f t="shared" si="11"/>
        <v xml:space="preserve"> </v>
      </c>
      <c r="FV15" s="132" t="str">
        <f t="shared" si="11"/>
        <v xml:space="preserve"> </v>
      </c>
      <c r="FW15" s="132" t="str">
        <f t="shared" si="11"/>
        <v xml:space="preserve"> </v>
      </c>
      <c r="FX15" s="132" t="str">
        <f t="shared" si="11"/>
        <v xml:space="preserve"> </v>
      </c>
      <c r="FY15" s="132" t="str">
        <f t="shared" si="11"/>
        <v xml:space="preserve"> </v>
      </c>
      <c r="FZ15" s="132" t="str">
        <f t="shared" si="11"/>
        <v xml:space="preserve"> </v>
      </c>
      <c r="GA15" s="132" t="str">
        <f t="shared" si="11"/>
        <v xml:space="preserve"> </v>
      </c>
      <c r="GB15" s="132" t="str">
        <f t="shared" si="11"/>
        <v xml:space="preserve"> </v>
      </c>
      <c r="GC15" s="132" t="str">
        <f t="shared" si="11"/>
        <v xml:space="preserve"> </v>
      </c>
      <c r="GD15" s="132" t="str">
        <f t="shared" si="11"/>
        <v xml:space="preserve"> </v>
      </c>
      <c r="GE15" s="132" t="str">
        <f t="shared" si="11"/>
        <v xml:space="preserve"> </v>
      </c>
      <c r="GF15" s="132" t="str">
        <f t="shared" si="11"/>
        <v xml:space="preserve"> </v>
      </c>
      <c r="GG15" s="132" t="str">
        <f t="shared" si="11"/>
        <v xml:space="preserve"> </v>
      </c>
      <c r="GH15" s="132" t="str">
        <f t="shared" si="11"/>
        <v xml:space="preserve"> </v>
      </c>
      <c r="GI15" s="132" t="str">
        <f t="shared" si="11"/>
        <v xml:space="preserve"> </v>
      </c>
      <c r="GJ15" s="132" t="str">
        <f t="shared" si="11"/>
        <v xml:space="preserve"> </v>
      </c>
      <c r="GK15" s="132" t="str">
        <f t="shared" si="11"/>
        <v xml:space="preserve"> </v>
      </c>
      <c r="GL15" s="132" t="str">
        <f t="shared" ref="GL15:GU15" si="12">IFERROR(IF(GL36&lt;$B$33,"Préciser le pays"," ")," ")</f>
        <v xml:space="preserve"> </v>
      </c>
      <c r="GM15" s="132" t="str">
        <f t="shared" si="12"/>
        <v xml:space="preserve"> </v>
      </c>
      <c r="GN15" s="132" t="str">
        <f t="shared" si="12"/>
        <v xml:space="preserve"> </v>
      </c>
      <c r="GO15" s="132" t="str">
        <f t="shared" si="12"/>
        <v xml:space="preserve"> </v>
      </c>
      <c r="GP15" s="132" t="str">
        <f t="shared" si="12"/>
        <v xml:space="preserve"> </v>
      </c>
      <c r="GQ15" s="132" t="str">
        <f t="shared" si="12"/>
        <v xml:space="preserve"> </v>
      </c>
      <c r="GR15" s="132" t="str">
        <f t="shared" si="12"/>
        <v xml:space="preserve"> </v>
      </c>
      <c r="GS15" s="132" t="str">
        <f t="shared" si="12"/>
        <v xml:space="preserve"> </v>
      </c>
      <c r="GT15" s="132" t="str">
        <f t="shared" si="12"/>
        <v xml:space="preserve"> </v>
      </c>
      <c r="GU15" s="129" t="str">
        <f t="shared" si="12"/>
        <v xml:space="preserve"> </v>
      </c>
      <c r="GV15" s="129"/>
    </row>
    <row r="16" spans="1:204" ht="3.75" customHeight="1" x14ac:dyDescent="0.25">
      <c r="A16" s="131"/>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c r="GV16" s="129"/>
    </row>
    <row r="17" spans="1:204" ht="30.75" customHeight="1" x14ac:dyDescent="0.25">
      <c r="A17" s="133" t="s">
        <v>1319</v>
      </c>
      <c r="B17" s="134" t="str">
        <f>IFERROR(INDEX('Tableau de bord'!$A$1:$T$143,MATCH(B15,'Tableau de bord'!$A:$A,0),MATCH(B38,'Tableau de bord'!$1:$1,0))," ")</f>
        <v xml:space="preserve"> </v>
      </c>
      <c r="C17" s="134" t="str">
        <f>IFERROR(INDEX('Tableau de bord'!$A$1:$T$143,MATCH(C15,'Tableau de bord'!$A:$A,0),MATCH(C38,'Tableau de bord'!$1:$1,0))," ")</f>
        <v xml:space="preserve"> </v>
      </c>
      <c r="D17" s="134" t="str">
        <f>IFERROR(INDEX('Tableau de bord'!$A$1:$T$143,MATCH(D15,'Tableau de bord'!$A:$A,0),MATCH(D38,'Tableau de bord'!$1:$1,0))," ")</f>
        <v xml:space="preserve"> </v>
      </c>
      <c r="E17" s="134" t="str">
        <f>IFERROR(INDEX('Tableau de bord'!$A$1:$T$143,MATCH(E15,'Tableau de bord'!$A:$A,0),MATCH(E38,'Tableau de bord'!$1:$1,0))," ")</f>
        <v xml:space="preserve"> </v>
      </c>
      <c r="F17" s="134" t="str">
        <f>IFERROR(INDEX('Tableau de bord'!$A$1:$T$143,MATCH(F15,'Tableau de bord'!$A:$A,0),MATCH(F38,'Tableau de bord'!$1:$1,0))," ")</f>
        <v xml:space="preserve"> </v>
      </c>
      <c r="G17" s="134" t="str">
        <f>IFERROR(INDEX('Tableau de bord'!$A$1:$T$143,MATCH(G15,'Tableau de bord'!$A:$A,0),MATCH(G38,'Tableau de bord'!$1:$1,0))," ")</f>
        <v xml:space="preserve"> </v>
      </c>
      <c r="H17" s="134" t="str">
        <f>IFERROR(INDEX('Tableau de bord'!$A$1:$T$143,MATCH(H15,'Tableau de bord'!$A:$A,0),MATCH(H38,'Tableau de bord'!$1:$1,0))," ")</f>
        <v xml:space="preserve"> </v>
      </c>
      <c r="I17" s="134" t="str">
        <f>IFERROR(INDEX('Tableau de bord'!$A$1:$T$143,MATCH(I15,'Tableau de bord'!$A:$A,0),MATCH(I38,'Tableau de bord'!$1:$1,0))," ")</f>
        <v xml:space="preserve"> </v>
      </c>
      <c r="J17" s="134" t="str">
        <f>IFERROR(INDEX('Tableau de bord'!$A$1:$T$143,MATCH(J15,'Tableau de bord'!$A:$A,0),MATCH(J38,'Tableau de bord'!$1:$1,0))," ")</f>
        <v xml:space="preserve"> </v>
      </c>
      <c r="K17" s="134" t="str">
        <f>IFERROR(INDEX('Tableau de bord'!$A$1:$T$143,MATCH(K15,'Tableau de bord'!$A:$A,0),MATCH(K38,'Tableau de bord'!$1:$1,0))," ")</f>
        <v xml:space="preserve"> </v>
      </c>
      <c r="L17" s="134" t="str">
        <f>IFERROR(INDEX('Tableau de bord'!$A$1:$T$143,MATCH(L15,'Tableau de bord'!$A:$A,0),MATCH(L38,'Tableau de bord'!$1:$1,0))," ")</f>
        <v xml:space="preserve"> </v>
      </c>
      <c r="M17" s="134" t="str">
        <f>IFERROR(INDEX('Tableau de bord'!$A$1:$T$143,MATCH(M15,'Tableau de bord'!$A:$A,0),MATCH(M38,'Tableau de bord'!$1:$1,0))," ")</f>
        <v xml:space="preserve"> </v>
      </c>
      <c r="N17" s="134" t="str">
        <f>IFERROR(INDEX('Tableau de bord'!$A$1:$T$143,MATCH(N15,'Tableau de bord'!$A:$A,0),MATCH(N38,'Tableau de bord'!$1:$1,0))," ")</f>
        <v xml:space="preserve"> </v>
      </c>
      <c r="O17" s="134" t="str">
        <f>IFERROR(INDEX('Tableau de bord'!$A$1:$T$143,MATCH(O15,'Tableau de bord'!$A:$A,0),MATCH(O38,'Tableau de bord'!$1:$1,0))," ")</f>
        <v xml:space="preserve"> </v>
      </c>
      <c r="P17" s="134" t="str">
        <f>IFERROR(INDEX('Tableau de bord'!$A$1:$T$143,MATCH(P15,'Tableau de bord'!$A:$A,0),MATCH(P38,'Tableau de bord'!$1:$1,0))," ")</f>
        <v xml:space="preserve"> </v>
      </c>
      <c r="Q17" s="134" t="str">
        <f>IFERROR(INDEX('Tableau de bord'!$A$1:$T$143,MATCH(Q15,'Tableau de bord'!$A:$A,0),MATCH(Q38,'Tableau de bord'!$1:$1,0))," ")</f>
        <v xml:space="preserve"> </v>
      </c>
      <c r="R17" s="134" t="str">
        <f>IFERROR(INDEX('Tableau de bord'!$A$1:$T$143,MATCH(R15,'Tableau de bord'!$A:$A,0),MATCH(R38,'Tableau de bord'!$1:$1,0))," ")</f>
        <v xml:space="preserve"> </v>
      </c>
      <c r="S17" s="134" t="str">
        <f>IFERROR(INDEX('Tableau de bord'!$A$1:$T$143,MATCH(S15,'Tableau de bord'!$A:$A,0),MATCH(S38,'Tableau de bord'!$1:$1,0))," ")</f>
        <v xml:space="preserve"> </v>
      </c>
      <c r="T17" s="134" t="str">
        <f>IFERROR(INDEX('Tableau de bord'!$A$1:$T$143,MATCH(T15,'Tableau de bord'!$A:$A,0),MATCH(T38,'Tableau de bord'!$1:$1,0))," ")</f>
        <v xml:space="preserve"> </v>
      </c>
      <c r="U17" s="134" t="str">
        <f>IFERROR(INDEX('Tableau de bord'!$A$1:$T$143,MATCH(U15,'Tableau de bord'!$A:$A,0),MATCH(U38,'Tableau de bord'!$1:$1,0))," ")</f>
        <v xml:space="preserve"> </v>
      </c>
      <c r="V17" s="134" t="str">
        <f>IFERROR(INDEX('Tableau de bord'!$A$1:$T$143,MATCH(V15,'Tableau de bord'!$A:$A,0),MATCH(V38,'Tableau de bord'!$1:$1,0))," ")</f>
        <v xml:space="preserve"> </v>
      </c>
      <c r="W17" s="134" t="str">
        <f>IFERROR(INDEX('Tableau de bord'!$A$1:$T$143,MATCH(W15,'Tableau de bord'!$A:$A,0),MATCH(W38,'Tableau de bord'!$1:$1,0))," ")</f>
        <v xml:space="preserve"> </v>
      </c>
      <c r="X17" s="134" t="str">
        <f>IFERROR(INDEX('Tableau de bord'!$A$1:$T$143,MATCH(X15,'Tableau de bord'!$A:$A,0),MATCH(X38,'Tableau de bord'!$1:$1,0))," ")</f>
        <v xml:space="preserve"> </v>
      </c>
      <c r="Y17" s="134" t="str">
        <f>IFERROR(INDEX('Tableau de bord'!$A$1:$T$143,MATCH(Y15,'Tableau de bord'!$A:$A,0),MATCH(Y38,'Tableau de bord'!$1:$1,0))," ")</f>
        <v xml:space="preserve"> </v>
      </c>
      <c r="Z17" s="134" t="str">
        <f>IFERROR(INDEX('Tableau de bord'!$A$1:$T$143,MATCH(Z15,'Tableau de bord'!$A:$A,0),MATCH(Z38,'Tableau de bord'!$1:$1,0))," ")</f>
        <v xml:space="preserve"> </v>
      </c>
      <c r="AA17" s="134" t="str">
        <f>IFERROR(INDEX('Tableau de bord'!$A$1:$T$143,MATCH(AA15,'Tableau de bord'!$A:$A,0),MATCH(AA38,'Tableau de bord'!$1:$1,0))," ")</f>
        <v xml:space="preserve"> </v>
      </c>
      <c r="AB17" s="134" t="str">
        <f>IFERROR(INDEX('Tableau de bord'!$A$1:$T$143,MATCH(AB15,'Tableau de bord'!$A:$A,0),MATCH(AB38,'Tableau de bord'!$1:$1,0))," ")</f>
        <v xml:space="preserve"> </v>
      </c>
      <c r="AC17" s="134" t="str">
        <f>IFERROR(INDEX('Tableau de bord'!$A$1:$T$143,MATCH(AC15,'Tableau de bord'!$A:$A,0),MATCH(AC38,'Tableau de bord'!$1:$1,0))," ")</f>
        <v xml:space="preserve"> </v>
      </c>
      <c r="AD17" s="134" t="str">
        <f>IFERROR(INDEX('Tableau de bord'!$A$1:$T$143,MATCH(AD15,'Tableau de bord'!$A:$A,0),MATCH(AD38,'Tableau de bord'!$1:$1,0))," ")</f>
        <v xml:space="preserve"> </v>
      </c>
      <c r="AE17" s="134" t="str">
        <f>IFERROR(INDEX('Tableau de bord'!$A$1:$T$143,MATCH(AE15,'Tableau de bord'!$A:$A,0),MATCH(AE38,'Tableau de bord'!$1:$1,0))," ")</f>
        <v xml:space="preserve"> </v>
      </c>
      <c r="AF17" s="134" t="str">
        <f>IFERROR(INDEX('Tableau de bord'!$A$1:$T$143,MATCH(AF15,'Tableau de bord'!$A:$A,0),MATCH(AF38,'Tableau de bord'!$1:$1,0))," ")</f>
        <v xml:space="preserve"> </v>
      </c>
      <c r="AG17" s="134" t="str">
        <f>IFERROR(INDEX('Tableau de bord'!$A$1:$T$143,MATCH(AG15,'Tableau de bord'!$A:$A,0),MATCH(AG38,'Tableau de bord'!$1:$1,0))," ")</f>
        <v xml:space="preserve"> </v>
      </c>
      <c r="AH17" s="134" t="str">
        <f>IFERROR(INDEX('Tableau de bord'!$A$1:$T$143,MATCH(AH15,'Tableau de bord'!$A:$A,0),MATCH(AH38,'Tableau de bord'!$1:$1,0))," ")</f>
        <v xml:space="preserve"> </v>
      </c>
      <c r="AI17" s="134" t="str">
        <f>IFERROR(INDEX('Tableau de bord'!$A$1:$T$143,MATCH(AI15,'Tableau de bord'!$A:$A,0),MATCH(AI38,'Tableau de bord'!$1:$1,0))," ")</f>
        <v xml:space="preserve"> </v>
      </c>
      <c r="AJ17" s="134" t="str">
        <f>IFERROR(INDEX('Tableau de bord'!$A$1:$T$143,MATCH(AJ15,'Tableau de bord'!$A:$A,0),MATCH(AJ38,'Tableau de bord'!$1:$1,0))," ")</f>
        <v xml:space="preserve"> </v>
      </c>
      <c r="AK17" s="134" t="str">
        <f>IFERROR(INDEX('Tableau de bord'!$A$1:$T$143,MATCH(AK15,'Tableau de bord'!$A:$A,0),MATCH(AK38,'Tableau de bord'!$1:$1,0))," ")</f>
        <v xml:space="preserve"> </v>
      </c>
      <c r="AL17" s="134" t="str">
        <f>IFERROR(INDEX('Tableau de bord'!$A$1:$T$143,MATCH(AL15,'Tableau de bord'!$A:$A,0),MATCH(AL38,'Tableau de bord'!$1:$1,0))," ")</f>
        <v xml:space="preserve"> </v>
      </c>
      <c r="AM17" s="134" t="str">
        <f>IFERROR(INDEX('Tableau de bord'!$A$1:$T$143,MATCH(AM15,'Tableau de bord'!$A:$A,0),MATCH(AM38,'Tableau de bord'!$1:$1,0))," ")</f>
        <v xml:space="preserve"> </v>
      </c>
      <c r="AN17" s="134" t="str">
        <f>IFERROR(INDEX('Tableau de bord'!$A$1:$T$143,MATCH(AN15,'Tableau de bord'!$A:$A,0),MATCH(AN38,'Tableau de bord'!$1:$1,0))," ")</f>
        <v xml:space="preserve"> </v>
      </c>
      <c r="AO17" s="134" t="str">
        <f>IFERROR(INDEX('Tableau de bord'!$A$1:$T$143,MATCH(AO15,'Tableau de bord'!$A:$A,0),MATCH(AO38,'Tableau de bord'!$1:$1,0))," ")</f>
        <v xml:space="preserve"> </v>
      </c>
      <c r="AP17" s="134" t="str">
        <f>IFERROR(INDEX('Tableau de bord'!$A$1:$T$143,MATCH(AP15,'Tableau de bord'!$A:$A,0),MATCH(AP38,'Tableau de bord'!$1:$1,0))," ")</f>
        <v xml:space="preserve"> </v>
      </c>
      <c r="AQ17" s="134" t="str">
        <f>IFERROR(INDEX('Tableau de bord'!$A$1:$T$143,MATCH(AQ15,'Tableau de bord'!$A:$A,0),MATCH(AQ38,'Tableau de bord'!$1:$1,0))," ")</f>
        <v xml:space="preserve"> </v>
      </c>
      <c r="AR17" s="134" t="str">
        <f>IFERROR(INDEX('Tableau de bord'!$A$1:$T$143,MATCH(AR15,'Tableau de bord'!$A:$A,0),MATCH(AR38,'Tableau de bord'!$1:$1,0))," ")</f>
        <v xml:space="preserve"> </v>
      </c>
      <c r="AS17" s="134" t="str">
        <f>IFERROR(INDEX('Tableau de bord'!$A$1:$T$143,MATCH(AS15,'Tableau de bord'!$A:$A,0),MATCH(AS38,'Tableau de bord'!$1:$1,0))," ")</f>
        <v xml:space="preserve"> </v>
      </c>
      <c r="AT17" s="134" t="str">
        <f>IFERROR(INDEX('Tableau de bord'!$A$1:$T$143,MATCH(AT15,'Tableau de bord'!$A:$A,0),MATCH(AT38,'Tableau de bord'!$1:$1,0))," ")</f>
        <v xml:space="preserve"> </v>
      </c>
      <c r="AU17" s="134" t="str">
        <f>IFERROR(INDEX('Tableau de bord'!$A$1:$T$143,MATCH(AU15,'Tableau de bord'!$A:$A,0),MATCH(AU38,'Tableau de bord'!$1:$1,0))," ")</f>
        <v xml:space="preserve"> </v>
      </c>
      <c r="AV17" s="134" t="str">
        <f>IFERROR(INDEX('Tableau de bord'!$A$1:$T$143,MATCH(AV15,'Tableau de bord'!$A:$A,0),MATCH(AV38,'Tableau de bord'!$1:$1,0))," ")</f>
        <v xml:space="preserve"> </v>
      </c>
      <c r="AW17" s="134" t="str">
        <f>IFERROR(INDEX('Tableau de bord'!$A$1:$T$143,MATCH(AW15,'Tableau de bord'!$A:$A,0),MATCH(AW38,'Tableau de bord'!$1:$1,0))," ")</f>
        <v xml:space="preserve"> </v>
      </c>
      <c r="AX17" s="134" t="str">
        <f>IFERROR(INDEX('Tableau de bord'!$A$1:$T$143,MATCH(AX15,'Tableau de bord'!$A:$A,0),MATCH(AX38,'Tableau de bord'!$1:$1,0))," ")</f>
        <v xml:space="preserve"> </v>
      </c>
      <c r="AY17" s="134" t="str">
        <f>IFERROR(INDEX('Tableau de bord'!$A$1:$T$143,MATCH(AY15,'Tableau de bord'!$A:$A,0),MATCH(AY38,'Tableau de bord'!$1:$1,0))," ")</f>
        <v xml:space="preserve"> </v>
      </c>
      <c r="AZ17" s="134" t="str">
        <f>IFERROR(INDEX('Tableau de bord'!$A$1:$T$143,MATCH(AZ15,'Tableau de bord'!$A:$A,0),MATCH(AZ38,'Tableau de bord'!$1:$1,0))," ")</f>
        <v xml:space="preserve"> </v>
      </c>
      <c r="BA17" s="134" t="str">
        <f>IFERROR(INDEX('Tableau de bord'!$A$1:$T$143,MATCH(BA15,'Tableau de bord'!$A:$A,0),MATCH(BA38,'Tableau de bord'!$1:$1,0))," ")</f>
        <v xml:space="preserve"> </v>
      </c>
      <c r="BB17" s="134" t="str">
        <f>IFERROR(INDEX('Tableau de bord'!$A$1:$T$143,MATCH(BB15,'Tableau de bord'!$A:$A,0),MATCH(BB38,'Tableau de bord'!$1:$1,0))," ")</f>
        <v xml:space="preserve"> </v>
      </c>
      <c r="BC17" s="134" t="str">
        <f>IFERROR(INDEX('Tableau de bord'!$A$1:$T$143,MATCH(BC15,'Tableau de bord'!$A:$A,0),MATCH(BC38,'Tableau de bord'!$1:$1,0))," ")</f>
        <v xml:space="preserve"> </v>
      </c>
      <c r="BD17" s="134" t="str">
        <f>IFERROR(INDEX('Tableau de bord'!$A$1:$T$143,MATCH(BD15,'Tableau de bord'!$A:$A,0),MATCH(BD38,'Tableau de bord'!$1:$1,0))," ")</f>
        <v xml:space="preserve"> </v>
      </c>
      <c r="BE17" s="134" t="str">
        <f>IFERROR(INDEX('Tableau de bord'!$A$1:$T$143,MATCH(BE15,'Tableau de bord'!$A:$A,0),MATCH(BE38,'Tableau de bord'!$1:$1,0))," ")</f>
        <v xml:space="preserve"> </v>
      </c>
      <c r="BF17" s="134" t="str">
        <f>IFERROR(INDEX('Tableau de bord'!$A$1:$T$143,MATCH(BF15,'Tableau de bord'!$A:$A,0),MATCH(BF38,'Tableau de bord'!$1:$1,0))," ")</f>
        <v xml:space="preserve"> </v>
      </c>
      <c r="BG17" s="134" t="str">
        <f>IFERROR(INDEX('Tableau de bord'!$A$1:$T$143,MATCH(BG15,'Tableau de bord'!$A:$A,0),MATCH(BG38,'Tableau de bord'!$1:$1,0))," ")</f>
        <v xml:space="preserve"> </v>
      </c>
      <c r="BH17" s="134" t="str">
        <f>IFERROR(INDEX('Tableau de bord'!$A$1:$T$143,MATCH(BH15,'Tableau de bord'!$A:$A,0),MATCH(BH38,'Tableau de bord'!$1:$1,0))," ")</f>
        <v xml:space="preserve"> </v>
      </c>
      <c r="BI17" s="134" t="str">
        <f>IFERROR(INDEX('Tableau de bord'!$A$1:$T$143,MATCH(BI15,'Tableau de bord'!$A:$A,0),MATCH(BI38,'Tableau de bord'!$1:$1,0))," ")</f>
        <v xml:space="preserve"> </v>
      </c>
      <c r="BJ17" s="134" t="str">
        <f>IFERROR(INDEX('Tableau de bord'!$A$1:$T$143,MATCH(BJ15,'Tableau de bord'!$A:$A,0),MATCH(BJ38,'Tableau de bord'!$1:$1,0))," ")</f>
        <v xml:space="preserve"> </v>
      </c>
      <c r="BK17" s="134" t="str">
        <f>IFERROR(INDEX('Tableau de bord'!$A$1:$T$143,MATCH(BK15,'Tableau de bord'!$A:$A,0),MATCH(BK38,'Tableau de bord'!$1:$1,0))," ")</f>
        <v xml:space="preserve"> </v>
      </c>
      <c r="BL17" s="134" t="str">
        <f>IFERROR(INDEX('Tableau de bord'!$A$1:$T$143,MATCH(BL15,'Tableau de bord'!$A:$A,0),MATCH(BL38,'Tableau de bord'!$1:$1,0))," ")</f>
        <v xml:space="preserve"> </v>
      </c>
      <c r="BM17" s="134" t="str">
        <f>IFERROR(INDEX('Tableau de bord'!$A$1:$T$143,MATCH(BM15,'Tableau de bord'!$A:$A,0),MATCH(BM38,'Tableau de bord'!$1:$1,0))," ")</f>
        <v xml:space="preserve"> </v>
      </c>
      <c r="BN17" s="134" t="str">
        <f>IFERROR(INDEX('Tableau de bord'!$A$1:$T$143,MATCH(BN15,'Tableau de bord'!$A:$A,0),MATCH(BN38,'Tableau de bord'!$1:$1,0))," ")</f>
        <v xml:space="preserve"> </v>
      </c>
      <c r="BO17" s="134" t="str">
        <f>IFERROR(INDEX('Tableau de bord'!$A$1:$T$143,MATCH(BO15,'Tableau de bord'!$A:$A,0),MATCH(BO38,'Tableau de bord'!$1:$1,0))," ")</f>
        <v xml:space="preserve"> </v>
      </c>
      <c r="BP17" s="134" t="str">
        <f>IFERROR(INDEX('Tableau de bord'!$A$1:$T$143,MATCH(BP15,'Tableau de bord'!$A:$A,0),MATCH(BP38,'Tableau de bord'!$1:$1,0))," ")</f>
        <v xml:space="preserve"> </v>
      </c>
      <c r="BQ17" s="134" t="str">
        <f>IFERROR(INDEX('Tableau de bord'!$A$1:$T$143,MATCH(BQ15,'Tableau de bord'!$A:$A,0),MATCH(BQ38,'Tableau de bord'!$1:$1,0))," ")</f>
        <v xml:space="preserve"> </v>
      </c>
      <c r="BR17" s="134" t="str">
        <f>IFERROR(INDEX('Tableau de bord'!$A$1:$T$143,MATCH(BR15,'Tableau de bord'!$A:$A,0),MATCH(BR38,'Tableau de bord'!$1:$1,0))," ")</f>
        <v xml:space="preserve"> </v>
      </c>
      <c r="BS17" s="134" t="str">
        <f>IFERROR(INDEX('Tableau de bord'!$A$1:$T$143,MATCH(BS15,'Tableau de bord'!$A:$A,0),MATCH(BS38,'Tableau de bord'!$1:$1,0))," ")</f>
        <v xml:space="preserve"> </v>
      </c>
      <c r="BT17" s="134" t="str">
        <f>IFERROR(INDEX('Tableau de bord'!$A$1:$T$143,MATCH(BT15,'Tableau de bord'!$A:$A,0),MATCH(BT38,'Tableau de bord'!$1:$1,0))," ")</f>
        <v xml:space="preserve"> </v>
      </c>
      <c r="BU17" s="134" t="str">
        <f>IFERROR(INDEX('Tableau de bord'!$A$1:$T$143,MATCH(BU15,'Tableau de bord'!$A:$A,0),MATCH(BU38,'Tableau de bord'!$1:$1,0))," ")</f>
        <v xml:space="preserve"> </v>
      </c>
      <c r="BV17" s="134" t="str">
        <f>IFERROR(INDEX('Tableau de bord'!$A$1:$T$143,MATCH(BV15,'Tableau de bord'!$A:$A,0),MATCH(BV38,'Tableau de bord'!$1:$1,0))," ")</f>
        <v xml:space="preserve"> </v>
      </c>
      <c r="BW17" s="134" t="str">
        <f>IFERROR(INDEX('Tableau de bord'!$A$1:$T$143,MATCH(BW15,'Tableau de bord'!$A:$A,0),MATCH(BW38,'Tableau de bord'!$1:$1,0))," ")</f>
        <v xml:space="preserve"> </v>
      </c>
      <c r="BX17" s="134" t="str">
        <f>IFERROR(INDEX('Tableau de bord'!$A$1:$T$143,MATCH(BX15,'Tableau de bord'!$A:$A,0),MATCH(BX38,'Tableau de bord'!$1:$1,0))," ")</f>
        <v xml:space="preserve"> </v>
      </c>
      <c r="BY17" s="134" t="str">
        <f>IFERROR(INDEX('Tableau de bord'!$A$1:$T$143,MATCH(BY15,'Tableau de bord'!$A:$A,0),MATCH(BY38,'Tableau de bord'!$1:$1,0))," ")</f>
        <v xml:space="preserve"> </v>
      </c>
      <c r="BZ17" s="134" t="str">
        <f>IFERROR(INDEX('Tableau de bord'!$A$1:$T$143,MATCH(BZ15,'Tableau de bord'!$A:$A,0),MATCH(BZ38,'Tableau de bord'!$1:$1,0))," ")</f>
        <v xml:space="preserve"> </v>
      </c>
      <c r="CA17" s="134" t="str">
        <f>IFERROR(INDEX('Tableau de bord'!$A$1:$T$143,MATCH(CA15,'Tableau de bord'!$A:$A,0),MATCH(CA38,'Tableau de bord'!$1:$1,0))," ")</f>
        <v xml:space="preserve"> </v>
      </c>
      <c r="CB17" s="134" t="str">
        <f>IFERROR(INDEX('Tableau de bord'!$A$1:$T$143,MATCH(CB15,'Tableau de bord'!$A:$A,0),MATCH(CB38,'Tableau de bord'!$1:$1,0))," ")</f>
        <v xml:space="preserve"> </v>
      </c>
      <c r="CC17" s="134" t="str">
        <f>IFERROR(INDEX('Tableau de bord'!$A$1:$T$143,MATCH(CC15,'Tableau de bord'!$A:$A,0),MATCH(CC38,'Tableau de bord'!$1:$1,0))," ")</f>
        <v xml:space="preserve"> </v>
      </c>
      <c r="CD17" s="134" t="str">
        <f>IFERROR(INDEX('Tableau de bord'!$A$1:$T$143,MATCH(CD15,'Tableau de bord'!$A:$A,0),MATCH(CD38,'Tableau de bord'!$1:$1,0))," ")</f>
        <v xml:space="preserve"> </v>
      </c>
      <c r="CE17" s="134" t="str">
        <f>IFERROR(INDEX('Tableau de bord'!$A$1:$T$143,MATCH(CE15,'Tableau de bord'!$A:$A,0),MATCH(CE38,'Tableau de bord'!$1:$1,0))," ")</f>
        <v xml:space="preserve"> </v>
      </c>
      <c r="CF17" s="134" t="str">
        <f>IFERROR(INDEX('Tableau de bord'!$A$1:$T$143,MATCH(CF15,'Tableau de bord'!$A:$A,0),MATCH(CF38,'Tableau de bord'!$1:$1,0))," ")</f>
        <v xml:space="preserve"> </v>
      </c>
      <c r="CG17" s="134" t="str">
        <f>IFERROR(INDEX('Tableau de bord'!$A$1:$T$143,MATCH(CG15,'Tableau de bord'!$A:$A,0),MATCH(CG38,'Tableau de bord'!$1:$1,0))," ")</f>
        <v xml:space="preserve"> </v>
      </c>
      <c r="CH17" s="134" t="str">
        <f>IFERROR(INDEX('Tableau de bord'!$A$1:$T$143,MATCH(CH15,'Tableau de bord'!$A:$A,0),MATCH(CH38,'Tableau de bord'!$1:$1,0))," ")</f>
        <v xml:space="preserve"> </v>
      </c>
      <c r="CI17" s="134" t="str">
        <f>IFERROR(INDEX('Tableau de bord'!$A$1:$T$143,MATCH(CI15,'Tableau de bord'!$A:$A,0),MATCH(CI38,'Tableau de bord'!$1:$1,0))," ")</f>
        <v xml:space="preserve"> </v>
      </c>
      <c r="CJ17" s="134" t="str">
        <f>IFERROR(INDEX('Tableau de bord'!$A$1:$T$143,MATCH(CJ15,'Tableau de bord'!$A:$A,0),MATCH(CJ38,'Tableau de bord'!$1:$1,0))," ")</f>
        <v xml:space="preserve"> </v>
      </c>
      <c r="CK17" s="134" t="str">
        <f>IFERROR(INDEX('Tableau de bord'!$A$1:$T$143,MATCH(CK15,'Tableau de bord'!$A:$A,0),MATCH(CK38,'Tableau de bord'!$1:$1,0))," ")</f>
        <v xml:space="preserve"> </v>
      </c>
      <c r="CL17" s="134" t="str">
        <f>IFERROR(INDEX('Tableau de bord'!$A$1:$T$143,MATCH(CL15,'Tableau de bord'!$A:$A,0),MATCH(CL38,'Tableau de bord'!$1:$1,0))," ")</f>
        <v xml:space="preserve"> </v>
      </c>
      <c r="CM17" s="134" t="str">
        <f>IFERROR(INDEX('Tableau de bord'!$A$1:$T$143,MATCH(CM15,'Tableau de bord'!$A:$A,0),MATCH(CM38,'Tableau de bord'!$1:$1,0))," ")</f>
        <v xml:space="preserve"> </v>
      </c>
      <c r="CN17" s="134" t="str">
        <f>IFERROR(INDEX('Tableau de bord'!$A$1:$T$143,MATCH(CN15,'Tableau de bord'!$A:$A,0),MATCH(CN38,'Tableau de bord'!$1:$1,0))," ")</f>
        <v xml:space="preserve"> </v>
      </c>
      <c r="CO17" s="134" t="str">
        <f>IFERROR(INDEX('Tableau de bord'!$A$1:$T$143,MATCH(CO15,'Tableau de bord'!$A:$A,0),MATCH(CO38,'Tableau de bord'!$1:$1,0))," ")</f>
        <v xml:space="preserve"> </v>
      </c>
      <c r="CP17" s="134" t="str">
        <f>IFERROR(INDEX('Tableau de bord'!$A$1:$T$143,MATCH(CP15,'Tableau de bord'!$A:$A,0),MATCH(CP38,'Tableau de bord'!$1:$1,0))," ")</f>
        <v xml:space="preserve"> </v>
      </c>
      <c r="CQ17" s="134" t="str">
        <f>IFERROR(INDEX('Tableau de bord'!$A$1:$T$143,MATCH(CQ15,'Tableau de bord'!$A:$A,0),MATCH(CQ38,'Tableau de bord'!$1:$1,0))," ")</f>
        <v xml:space="preserve"> </v>
      </c>
      <c r="CR17" s="134" t="str">
        <f>IFERROR(INDEX('Tableau de bord'!$A$1:$T$143,MATCH(CR15,'Tableau de bord'!$A:$A,0),MATCH(CR38,'Tableau de bord'!$1:$1,0))," ")</f>
        <v xml:space="preserve"> </v>
      </c>
      <c r="CS17" s="134" t="str">
        <f>IFERROR(INDEX('Tableau de bord'!$A$1:$T$143,MATCH(CS15,'Tableau de bord'!$A:$A,0),MATCH(CS38,'Tableau de bord'!$1:$1,0))," ")</f>
        <v xml:space="preserve"> </v>
      </c>
      <c r="CT17" s="134" t="str">
        <f>IFERROR(INDEX('Tableau de bord'!$A$1:$T$143,MATCH(CT15,'Tableau de bord'!$A:$A,0),MATCH(CT38,'Tableau de bord'!$1:$1,0))," ")</f>
        <v xml:space="preserve"> </v>
      </c>
      <c r="CU17" s="134" t="str">
        <f>IFERROR(INDEX('Tableau de bord'!$A$1:$T$143,MATCH(CU15,'Tableau de bord'!$A:$A,0),MATCH(CU38,'Tableau de bord'!$1:$1,0))," ")</f>
        <v xml:space="preserve"> </v>
      </c>
      <c r="CV17" s="134" t="str">
        <f>IFERROR(INDEX('Tableau de bord'!$A$1:$T$143,MATCH(CV15,'Tableau de bord'!$A:$A,0),MATCH(CV38,'Tableau de bord'!$1:$1,0))," ")</f>
        <v xml:space="preserve"> </v>
      </c>
      <c r="CW17" s="134" t="str">
        <f>IFERROR(INDEX('Tableau de bord'!$A$1:$T$143,MATCH(CW15,'Tableau de bord'!$A:$A,0),MATCH(CW38,'Tableau de bord'!$1:$1,0))," ")</f>
        <v xml:space="preserve"> </v>
      </c>
      <c r="CX17" s="134" t="str">
        <f>IFERROR(INDEX('Tableau de bord'!$A$1:$T$143,MATCH(CX15,'Tableau de bord'!$A:$A,0),MATCH(CX38,'Tableau de bord'!$1:$1,0))," ")</f>
        <v xml:space="preserve"> </v>
      </c>
      <c r="CY17" s="134" t="str">
        <f>IFERROR(INDEX('Tableau de bord'!$A$1:$T$143,MATCH(CY15,'Tableau de bord'!$A:$A,0),MATCH(CY38,'Tableau de bord'!$1:$1,0))," ")</f>
        <v xml:space="preserve"> </v>
      </c>
      <c r="CZ17" s="134" t="str">
        <f>IFERROR(INDEX('Tableau de bord'!$A$1:$T$143,MATCH(CZ15,'Tableau de bord'!$A:$A,0),MATCH(CZ38,'Tableau de bord'!$1:$1,0))," ")</f>
        <v xml:space="preserve"> </v>
      </c>
      <c r="DA17" s="134" t="str">
        <f>IFERROR(INDEX('Tableau de bord'!$A$1:$T$143,MATCH(DA15,'Tableau de bord'!$A:$A,0),MATCH(DA38,'Tableau de bord'!$1:$1,0))," ")</f>
        <v xml:space="preserve"> </v>
      </c>
      <c r="DB17" s="134" t="str">
        <f>IFERROR(INDEX('Tableau de bord'!$A$1:$T$143,MATCH(DB15,'Tableau de bord'!$A:$A,0),MATCH(DB38,'Tableau de bord'!$1:$1,0))," ")</f>
        <v xml:space="preserve"> </v>
      </c>
      <c r="DC17" s="134" t="str">
        <f>IFERROR(INDEX('Tableau de bord'!$A$1:$T$143,MATCH(DC15,'Tableau de bord'!$A:$A,0),MATCH(DC38,'Tableau de bord'!$1:$1,0))," ")</f>
        <v xml:space="preserve"> </v>
      </c>
      <c r="DD17" s="134" t="str">
        <f>IFERROR(INDEX('Tableau de bord'!$A$1:$T$143,MATCH(DD15,'Tableau de bord'!$A:$A,0),MATCH(DD38,'Tableau de bord'!$1:$1,0))," ")</f>
        <v xml:space="preserve"> </v>
      </c>
      <c r="DE17" s="134" t="str">
        <f>IFERROR(INDEX('Tableau de bord'!$A$1:$T$143,MATCH(DE15,'Tableau de bord'!$A:$A,0),MATCH(DE38,'Tableau de bord'!$1:$1,0))," ")</f>
        <v xml:space="preserve"> </v>
      </c>
      <c r="DF17" s="134" t="str">
        <f>IFERROR(INDEX('Tableau de bord'!$A$1:$T$143,MATCH(DF15,'Tableau de bord'!$A:$A,0),MATCH(DF38,'Tableau de bord'!$1:$1,0))," ")</f>
        <v xml:space="preserve"> </v>
      </c>
      <c r="DG17" s="134" t="str">
        <f>IFERROR(INDEX('Tableau de bord'!$A$1:$T$143,MATCH(DG15,'Tableau de bord'!$A:$A,0),MATCH(DG38,'Tableau de bord'!$1:$1,0))," ")</f>
        <v xml:space="preserve"> </v>
      </c>
      <c r="DH17" s="134" t="str">
        <f>IFERROR(INDEX('Tableau de bord'!$A$1:$T$143,MATCH(DH15,'Tableau de bord'!$A:$A,0),MATCH(DH38,'Tableau de bord'!$1:$1,0))," ")</f>
        <v xml:space="preserve"> </v>
      </c>
      <c r="DI17" s="134" t="str">
        <f>IFERROR(INDEX('Tableau de bord'!$A$1:$T$143,MATCH(DI15,'Tableau de bord'!$A:$A,0),MATCH(DI38,'Tableau de bord'!$1:$1,0))," ")</f>
        <v xml:space="preserve"> </v>
      </c>
      <c r="DJ17" s="134" t="str">
        <f>IFERROR(INDEX('Tableau de bord'!$A$1:$T$143,MATCH(DJ15,'Tableau de bord'!$A:$A,0),MATCH(DJ38,'Tableau de bord'!$1:$1,0))," ")</f>
        <v xml:space="preserve"> </v>
      </c>
      <c r="DK17" s="134" t="str">
        <f>IFERROR(INDEX('Tableau de bord'!$A$1:$T$143,MATCH(DK15,'Tableau de bord'!$A:$A,0),MATCH(DK38,'Tableau de bord'!$1:$1,0))," ")</f>
        <v xml:space="preserve"> </v>
      </c>
      <c r="DL17" s="134" t="str">
        <f>IFERROR(INDEX('Tableau de bord'!$A$1:$T$143,MATCH(DL15,'Tableau de bord'!$A:$A,0),MATCH(DL38,'Tableau de bord'!$1:$1,0))," ")</f>
        <v xml:space="preserve"> </v>
      </c>
      <c r="DM17" s="134" t="str">
        <f>IFERROR(INDEX('Tableau de bord'!$A$1:$T$143,MATCH(DM15,'Tableau de bord'!$A:$A,0),MATCH(DM38,'Tableau de bord'!$1:$1,0))," ")</f>
        <v xml:space="preserve"> </v>
      </c>
      <c r="DN17" s="134" t="str">
        <f>IFERROR(INDEX('Tableau de bord'!$A$1:$T$143,MATCH(DN15,'Tableau de bord'!$A:$A,0),MATCH(DN38,'Tableau de bord'!$1:$1,0))," ")</f>
        <v xml:space="preserve"> </v>
      </c>
      <c r="DO17" s="134" t="str">
        <f>IFERROR(INDEX('Tableau de bord'!$A$1:$T$143,MATCH(DO15,'Tableau de bord'!$A:$A,0),MATCH(DO38,'Tableau de bord'!$1:$1,0))," ")</f>
        <v xml:space="preserve"> </v>
      </c>
      <c r="DP17" s="134" t="str">
        <f>IFERROR(INDEX('Tableau de bord'!$A$1:$T$143,MATCH(DP15,'Tableau de bord'!$A:$A,0),MATCH(DP38,'Tableau de bord'!$1:$1,0))," ")</f>
        <v xml:space="preserve"> </v>
      </c>
      <c r="DQ17" s="134" t="str">
        <f>IFERROR(INDEX('Tableau de bord'!$A$1:$T$143,MATCH(DQ15,'Tableau de bord'!$A:$A,0),MATCH(DQ38,'Tableau de bord'!$1:$1,0))," ")</f>
        <v xml:space="preserve"> </v>
      </c>
      <c r="DR17" s="134" t="str">
        <f>IFERROR(INDEX('Tableau de bord'!$A$1:$T$143,MATCH(DR15,'Tableau de bord'!$A:$A,0),MATCH(DR38,'Tableau de bord'!$1:$1,0))," ")</f>
        <v xml:space="preserve"> </v>
      </c>
      <c r="DS17" s="134" t="str">
        <f>IFERROR(INDEX('Tableau de bord'!$A$1:$T$143,MATCH(DS15,'Tableau de bord'!$A:$A,0),MATCH(DS38,'Tableau de bord'!$1:$1,0))," ")</f>
        <v xml:space="preserve"> </v>
      </c>
      <c r="DT17" s="134" t="str">
        <f>IFERROR(INDEX('Tableau de bord'!$A$1:$T$143,MATCH(DT15,'Tableau de bord'!$A:$A,0),MATCH(DT38,'Tableau de bord'!$1:$1,0))," ")</f>
        <v xml:space="preserve"> </v>
      </c>
      <c r="DU17" s="134" t="str">
        <f>IFERROR(INDEX('Tableau de bord'!$A$1:$T$143,MATCH(DU15,'Tableau de bord'!$A:$A,0),MATCH(DU38,'Tableau de bord'!$1:$1,0))," ")</f>
        <v xml:space="preserve"> </v>
      </c>
      <c r="DV17" s="134" t="str">
        <f>IFERROR(INDEX('Tableau de bord'!$A$1:$T$143,MATCH(DV15,'Tableau de bord'!$A:$A,0),MATCH(DV38,'Tableau de bord'!$1:$1,0))," ")</f>
        <v xml:space="preserve"> </v>
      </c>
      <c r="DW17" s="134" t="str">
        <f>IFERROR(INDEX('Tableau de bord'!$A$1:$T$143,MATCH(DW15,'Tableau de bord'!$A:$A,0),MATCH(DW38,'Tableau de bord'!$1:$1,0))," ")</f>
        <v xml:space="preserve"> </v>
      </c>
      <c r="DX17" s="134" t="str">
        <f>IFERROR(INDEX('Tableau de bord'!$A$1:$T$143,MATCH(DX15,'Tableau de bord'!$A:$A,0),MATCH(DX38,'Tableau de bord'!$1:$1,0))," ")</f>
        <v xml:space="preserve"> </v>
      </c>
      <c r="DY17" s="134" t="str">
        <f>IFERROR(INDEX('Tableau de bord'!$A$1:$T$143,MATCH(DY15,'Tableau de bord'!$A:$A,0),MATCH(DY38,'Tableau de bord'!$1:$1,0))," ")</f>
        <v xml:space="preserve"> </v>
      </c>
      <c r="DZ17" s="134" t="str">
        <f>IFERROR(INDEX('Tableau de bord'!$A$1:$T$143,MATCH(DZ15,'Tableau de bord'!$A:$A,0),MATCH(DZ38,'Tableau de bord'!$1:$1,0))," ")</f>
        <v xml:space="preserve"> </v>
      </c>
      <c r="EA17" s="134" t="str">
        <f>IFERROR(INDEX('Tableau de bord'!$A$1:$T$143,MATCH(EA15,'Tableau de bord'!$A:$A,0),MATCH(EA38,'Tableau de bord'!$1:$1,0))," ")</f>
        <v xml:space="preserve"> </v>
      </c>
      <c r="EB17" s="134" t="str">
        <f>IFERROR(INDEX('Tableau de bord'!$A$1:$T$143,MATCH(EB15,'Tableau de bord'!$A:$A,0),MATCH(EB38,'Tableau de bord'!$1:$1,0))," ")</f>
        <v xml:space="preserve"> </v>
      </c>
      <c r="EC17" s="134" t="str">
        <f>IFERROR(INDEX('Tableau de bord'!$A$1:$T$143,MATCH(EC15,'Tableau de bord'!$A:$A,0),MATCH(EC38,'Tableau de bord'!$1:$1,0))," ")</f>
        <v xml:space="preserve"> </v>
      </c>
      <c r="ED17" s="134" t="str">
        <f>IFERROR(INDEX('Tableau de bord'!$A$1:$T$143,MATCH(ED15,'Tableau de bord'!$A:$A,0),MATCH(ED38,'Tableau de bord'!$1:$1,0))," ")</f>
        <v xml:space="preserve"> </v>
      </c>
      <c r="EE17" s="134" t="str">
        <f>IFERROR(INDEX('Tableau de bord'!$A$1:$T$143,MATCH(EE15,'Tableau de bord'!$A:$A,0),MATCH(EE38,'Tableau de bord'!$1:$1,0))," ")</f>
        <v xml:space="preserve"> </v>
      </c>
      <c r="EF17" s="134" t="str">
        <f>IFERROR(INDEX('Tableau de bord'!$A$1:$T$143,MATCH(EF15,'Tableau de bord'!$A:$A,0),MATCH(EF38,'Tableau de bord'!$1:$1,0))," ")</f>
        <v xml:space="preserve"> </v>
      </c>
      <c r="EG17" s="134" t="str">
        <f>IFERROR(INDEX('Tableau de bord'!$A$1:$T$143,MATCH(EG15,'Tableau de bord'!$A:$A,0),MATCH(EG38,'Tableau de bord'!$1:$1,0))," ")</f>
        <v xml:space="preserve"> </v>
      </c>
      <c r="EH17" s="134" t="str">
        <f>IFERROR(INDEX('Tableau de bord'!$A$1:$T$143,MATCH(EH15,'Tableau de bord'!$A:$A,0),MATCH(EH38,'Tableau de bord'!$1:$1,0))," ")</f>
        <v xml:space="preserve"> </v>
      </c>
      <c r="EI17" s="134" t="str">
        <f>IFERROR(INDEX('Tableau de bord'!$A$1:$T$143,MATCH(EI15,'Tableau de bord'!$A:$A,0),MATCH(EI38,'Tableau de bord'!$1:$1,0))," ")</f>
        <v xml:space="preserve"> </v>
      </c>
      <c r="EJ17" s="134" t="str">
        <f>IFERROR(INDEX('Tableau de bord'!$A$1:$T$143,MATCH(EJ15,'Tableau de bord'!$A:$A,0),MATCH(EJ38,'Tableau de bord'!$1:$1,0))," ")</f>
        <v xml:space="preserve"> </v>
      </c>
      <c r="EK17" s="134" t="str">
        <f>IFERROR(INDEX('Tableau de bord'!$A$1:$T$143,MATCH(EK15,'Tableau de bord'!$A:$A,0),MATCH(EK38,'Tableau de bord'!$1:$1,0))," ")</f>
        <v xml:space="preserve"> </v>
      </c>
      <c r="EL17" s="134" t="str">
        <f>IFERROR(INDEX('Tableau de bord'!$A$1:$T$143,MATCH(EL15,'Tableau de bord'!$A:$A,0),MATCH(EL38,'Tableau de bord'!$1:$1,0))," ")</f>
        <v xml:space="preserve"> </v>
      </c>
      <c r="EM17" s="134" t="str">
        <f>IFERROR(INDEX('Tableau de bord'!$A$1:$T$143,MATCH(EM15,'Tableau de bord'!$A:$A,0),MATCH(EM38,'Tableau de bord'!$1:$1,0))," ")</f>
        <v xml:space="preserve"> </v>
      </c>
      <c r="EN17" s="134" t="str">
        <f>IFERROR(INDEX('Tableau de bord'!$A$1:$T$143,MATCH(EN15,'Tableau de bord'!$A:$A,0),MATCH(EN38,'Tableau de bord'!$1:$1,0))," ")</f>
        <v xml:space="preserve"> </v>
      </c>
      <c r="EO17" s="134" t="str">
        <f>IFERROR(INDEX('Tableau de bord'!$A$1:$T$143,MATCH(EO15,'Tableau de bord'!$A:$A,0),MATCH(EO38,'Tableau de bord'!$1:$1,0))," ")</f>
        <v xml:space="preserve"> </v>
      </c>
      <c r="EP17" s="134" t="str">
        <f>IFERROR(INDEX('Tableau de bord'!$A$1:$T$143,MATCH(EP15,'Tableau de bord'!$A:$A,0),MATCH(EP38,'Tableau de bord'!$1:$1,0))," ")</f>
        <v xml:space="preserve"> </v>
      </c>
      <c r="EQ17" s="134" t="str">
        <f>IFERROR(INDEX('Tableau de bord'!$A$1:$T$143,MATCH(EQ15,'Tableau de bord'!$A:$A,0),MATCH(EQ38,'Tableau de bord'!$1:$1,0))," ")</f>
        <v xml:space="preserve"> </v>
      </c>
      <c r="ER17" s="134" t="str">
        <f>IFERROR(INDEX('Tableau de bord'!$A$1:$T$143,MATCH(ER15,'Tableau de bord'!$A:$A,0),MATCH(ER38,'Tableau de bord'!$1:$1,0))," ")</f>
        <v xml:space="preserve"> </v>
      </c>
      <c r="ES17" s="134" t="str">
        <f>IFERROR(INDEX('Tableau de bord'!$A$1:$T$143,MATCH(ES15,'Tableau de bord'!$A:$A,0),MATCH(ES38,'Tableau de bord'!$1:$1,0))," ")</f>
        <v xml:space="preserve"> </v>
      </c>
      <c r="ET17" s="134" t="str">
        <f>IFERROR(INDEX('Tableau de bord'!$A$1:$T$143,MATCH(ET15,'Tableau de bord'!$A:$A,0),MATCH(ET38,'Tableau de bord'!$1:$1,0))," ")</f>
        <v xml:space="preserve"> </v>
      </c>
      <c r="EU17" s="134" t="str">
        <f>IFERROR(INDEX('Tableau de bord'!$A$1:$T$143,MATCH(EU15,'Tableau de bord'!$A:$A,0),MATCH(EU38,'Tableau de bord'!$1:$1,0))," ")</f>
        <v xml:space="preserve"> </v>
      </c>
      <c r="EV17" s="134" t="str">
        <f>IFERROR(INDEX('Tableau de bord'!$A$1:$T$143,MATCH(EV15,'Tableau de bord'!$A:$A,0),MATCH(EV38,'Tableau de bord'!$1:$1,0))," ")</f>
        <v xml:space="preserve"> </v>
      </c>
      <c r="EW17" s="134" t="str">
        <f>IFERROR(INDEX('Tableau de bord'!$A$1:$T$143,MATCH(EW15,'Tableau de bord'!$A:$A,0),MATCH(EW38,'Tableau de bord'!$1:$1,0))," ")</f>
        <v xml:space="preserve"> </v>
      </c>
      <c r="EX17" s="134" t="str">
        <f>IFERROR(INDEX('Tableau de bord'!$A$1:$T$143,MATCH(EX15,'Tableau de bord'!$A:$A,0),MATCH(EX38,'Tableau de bord'!$1:$1,0))," ")</f>
        <v xml:space="preserve"> </v>
      </c>
      <c r="EY17" s="134" t="str">
        <f>IFERROR(INDEX('Tableau de bord'!$A$1:$T$143,MATCH(EY15,'Tableau de bord'!$A:$A,0),MATCH(EY38,'Tableau de bord'!$1:$1,0))," ")</f>
        <v xml:space="preserve"> </v>
      </c>
      <c r="EZ17" s="134" t="str">
        <f>IFERROR(INDEX('Tableau de bord'!$A$1:$T$143,MATCH(EZ15,'Tableau de bord'!$A:$A,0),MATCH(EZ38,'Tableau de bord'!$1:$1,0))," ")</f>
        <v xml:space="preserve"> </v>
      </c>
      <c r="FA17" s="134" t="str">
        <f>IFERROR(INDEX('Tableau de bord'!$A$1:$T$143,MATCH(FA15,'Tableau de bord'!$A:$A,0),MATCH(FA38,'Tableau de bord'!$1:$1,0))," ")</f>
        <v xml:space="preserve"> </v>
      </c>
      <c r="FB17" s="134" t="str">
        <f>IFERROR(INDEX('Tableau de bord'!$A$1:$T$143,MATCH(FB15,'Tableau de bord'!$A:$A,0),MATCH(FB38,'Tableau de bord'!$1:$1,0))," ")</f>
        <v xml:space="preserve"> </v>
      </c>
      <c r="FC17" s="134" t="str">
        <f>IFERROR(INDEX('Tableau de bord'!$A$1:$T$143,MATCH(FC15,'Tableau de bord'!$A:$A,0),MATCH(FC38,'Tableau de bord'!$1:$1,0))," ")</f>
        <v xml:space="preserve"> </v>
      </c>
      <c r="FD17" s="134" t="str">
        <f>IFERROR(INDEX('Tableau de bord'!$A$1:$T$143,MATCH(FD15,'Tableau de bord'!$A:$A,0),MATCH(FD38,'Tableau de bord'!$1:$1,0))," ")</f>
        <v xml:space="preserve"> </v>
      </c>
      <c r="FE17" s="134" t="str">
        <f>IFERROR(INDEX('Tableau de bord'!$A$1:$T$143,MATCH(FE15,'Tableau de bord'!$A:$A,0),MATCH(FE38,'Tableau de bord'!$1:$1,0))," ")</f>
        <v xml:space="preserve"> </v>
      </c>
      <c r="FF17" s="134" t="str">
        <f>IFERROR(INDEX('Tableau de bord'!$A$1:$T$143,MATCH(FF15,'Tableau de bord'!$A:$A,0),MATCH(FF38,'Tableau de bord'!$1:$1,0))," ")</f>
        <v xml:space="preserve"> </v>
      </c>
      <c r="FG17" s="134" t="str">
        <f>IFERROR(INDEX('Tableau de bord'!$A$1:$T$143,MATCH(FG15,'Tableau de bord'!$A:$A,0),MATCH(FG38,'Tableau de bord'!$1:$1,0))," ")</f>
        <v xml:space="preserve"> </v>
      </c>
      <c r="FH17" s="134" t="str">
        <f>IFERROR(INDEX('Tableau de bord'!$A$1:$T$143,MATCH(FH15,'Tableau de bord'!$A:$A,0),MATCH(FH38,'Tableau de bord'!$1:$1,0))," ")</f>
        <v xml:space="preserve"> </v>
      </c>
      <c r="FI17" s="134" t="str">
        <f>IFERROR(INDEX('Tableau de bord'!$A$1:$T$143,MATCH(FI15,'Tableau de bord'!$A:$A,0),MATCH(FI38,'Tableau de bord'!$1:$1,0))," ")</f>
        <v xml:space="preserve"> </v>
      </c>
      <c r="FJ17" s="134" t="str">
        <f>IFERROR(INDEX('Tableau de bord'!$A$1:$T$143,MATCH(FJ15,'Tableau de bord'!$A:$A,0),MATCH(FJ38,'Tableau de bord'!$1:$1,0))," ")</f>
        <v xml:space="preserve"> </v>
      </c>
      <c r="FK17" s="134" t="str">
        <f>IFERROR(INDEX('Tableau de bord'!$A$1:$T$143,MATCH(FK15,'Tableau de bord'!$A:$A,0),MATCH(FK38,'Tableau de bord'!$1:$1,0))," ")</f>
        <v xml:space="preserve"> </v>
      </c>
      <c r="FL17" s="134" t="str">
        <f>IFERROR(INDEX('Tableau de bord'!$A$1:$T$143,MATCH(FL15,'Tableau de bord'!$A:$A,0),MATCH(FL38,'Tableau de bord'!$1:$1,0))," ")</f>
        <v xml:space="preserve"> </v>
      </c>
      <c r="FM17" s="134" t="str">
        <f>IFERROR(INDEX('Tableau de bord'!$A$1:$T$143,MATCH(FM15,'Tableau de bord'!$A:$A,0),MATCH(FM38,'Tableau de bord'!$1:$1,0))," ")</f>
        <v xml:space="preserve"> </v>
      </c>
      <c r="FN17" s="134" t="str">
        <f>IFERROR(INDEX('Tableau de bord'!$A$1:$T$143,MATCH(FN15,'Tableau de bord'!$A:$A,0),MATCH(FN38,'Tableau de bord'!$1:$1,0))," ")</f>
        <v xml:space="preserve"> </v>
      </c>
      <c r="FO17" s="134" t="str">
        <f>IFERROR(INDEX('Tableau de bord'!$A$1:$T$143,MATCH(FO15,'Tableau de bord'!$A:$A,0),MATCH(FO38,'Tableau de bord'!$1:$1,0))," ")</f>
        <v xml:space="preserve"> </v>
      </c>
      <c r="FP17" s="134" t="str">
        <f>IFERROR(INDEX('Tableau de bord'!$A$1:$T$143,MATCH(FP15,'Tableau de bord'!$A:$A,0),MATCH(FP38,'Tableau de bord'!$1:$1,0))," ")</f>
        <v xml:space="preserve"> </v>
      </c>
      <c r="FQ17" s="134" t="str">
        <f>IFERROR(INDEX('Tableau de bord'!$A$1:$T$143,MATCH(FQ15,'Tableau de bord'!$A:$A,0),MATCH(FQ38,'Tableau de bord'!$1:$1,0))," ")</f>
        <v xml:space="preserve"> </v>
      </c>
      <c r="FR17" s="134" t="str">
        <f>IFERROR(INDEX('Tableau de bord'!$A$1:$T$143,MATCH(FR15,'Tableau de bord'!$A:$A,0),MATCH(FR38,'Tableau de bord'!$1:$1,0))," ")</f>
        <v xml:space="preserve"> </v>
      </c>
      <c r="FS17" s="134" t="str">
        <f>IFERROR(INDEX('Tableau de bord'!$A$1:$T$143,MATCH(FS15,'Tableau de bord'!$A:$A,0),MATCH(FS38,'Tableau de bord'!$1:$1,0))," ")</f>
        <v xml:space="preserve"> </v>
      </c>
      <c r="FT17" s="134" t="str">
        <f>IFERROR(INDEX('Tableau de bord'!$A$1:$T$143,MATCH(FT15,'Tableau de bord'!$A:$A,0),MATCH(FT38,'Tableau de bord'!$1:$1,0))," ")</f>
        <v xml:space="preserve"> </v>
      </c>
      <c r="FU17" s="134" t="str">
        <f>IFERROR(INDEX('Tableau de bord'!$A$1:$T$143,MATCH(FU15,'Tableau de bord'!$A:$A,0),MATCH(FU38,'Tableau de bord'!$1:$1,0))," ")</f>
        <v xml:space="preserve"> </v>
      </c>
      <c r="FV17" s="134" t="str">
        <f>IFERROR(INDEX('Tableau de bord'!$A$1:$T$143,MATCH(FV15,'Tableau de bord'!$A:$A,0),MATCH(FV38,'Tableau de bord'!$1:$1,0))," ")</f>
        <v xml:space="preserve"> </v>
      </c>
      <c r="FW17" s="134" t="str">
        <f>IFERROR(INDEX('Tableau de bord'!$A$1:$T$143,MATCH(FW15,'Tableau de bord'!$A:$A,0),MATCH(FW38,'Tableau de bord'!$1:$1,0))," ")</f>
        <v xml:space="preserve"> </v>
      </c>
      <c r="FX17" s="134" t="str">
        <f>IFERROR(INDEX('Tableau de bord'!$A$1:$T$143,MATCH(FX15,'Tableau de bord'!$A:$A,0),MATCH(FX38,'Tableau de bord'!$1:$1,0))," ")</f>
        <v xml:space="preserve"> </v>
      </c>
      <c r="FY17" s="134" t="str">
        <f>IFERROR(INDEX('Tableau de bord'!$A$1:$T$143,MATCH(FY15,'Tableau de bord'!$A:$A,0),MATCH(FY38,'Tableau de bord'!$1:$1,0))," ")</f>
        <v xml:space="preserve"> </v>
      </c>
      <c r="FZ17" s="134" t="str">
        <f>IFERROR(INDEX('Tableau de bord'!$A$1:$T$143,MATCH(FZ15,'Tableau de bord'!$A:$A,0),MATCH(FZ38,'Tableau de bord'!$1:$1,0))," ")</f>
        <v xml:space="preserve"> </v>
      </c>
      <c r="GA17" s="134" t="str">
        <f>IFERROR(INDEX('Tableau de bord'!$A$1:$T$143,MATCH(GA15,'Tableau de bord'!$A:$A,0),MATCH(GA38,'Tableau de bord'!$1:$1,0))," ")</f>
        <v xml:space="preserve"> </v>
      </c>
      <c r="GB17" s="134" t="str">
        <f>IFERROR(INDEX('Tableau de bord'!$A$1:$T$143,MATCH(GB15,'Tableau de bord'!$A:$A,0),MATCH(GB38,'Tableau de bord'!$1:$1,0))," ")</f>
        <v xml:space="preserve"> </v>
      </c>
      <c r="GC17" s="134" t="str">
        <f>IFERROR(INDEX('Tableau de bord'!$A$1:$T$143,MATCH(GC15,'Tableau de bord'!$A:$A,0),MATCH(GC38,'Tableau de bord'!$1:$1,0))," ")</f>
        <v xml:space="preserve"> </v>
      </c>
      <c r="GD17" s="134" t="str">
        <f>IFERROR(INDEX('Tableau de bord'!$A$1:$T$143,MATCH(GD15,'Tableau de bord'!$A:$A,0),MATCH(GD38,'Tableau de bord'!$1:$1,0))," ")</f>
        <v xml:space="preserve"> </v>
      </c>
      <c r="GE17" s="134" t="str">
        <f>IFERROR(INDEX('Tableau de bord'!$A$1:$T$143,MATCH(GE15,'Tableau de bord'!$A:$A,0),MATCH(GE38,'Tableau de bord'!$1:$1,0))," ")</f>
        <v xml:space="preserve"> </v>
      </c>
      <c r="GF17" s="134" t="str">
        <f>IFERROR(INDEX('Tableau de bord'!$A$1:$T$143,MATCH(GF15,'Tableau de bord'!$A:$A,0),MATCH(GF38,'Tableau de bord'!$1:$1,0))," ")</f>
        <v xml:space="preserve"> </v>
      </c>
      <c r="GG17" s="134" t="str">
        <f>IFERROR(INDEX('Tableau de bord'!$A$1:$T$143,MATCH(GG15,'Tableau de bord'!$A:$A,0),MATCH(GG38,'Tableau de bord'!$1:$1,0))," ")</f>
        <v xml:space="preserve"> </v>
      </c>
      <c r="GH17" s="134" t="str">
        <f>IFERROR(INDEX('Tableau de bord'!$A$1:$T$143,MATCH(GH15,'Tableau de bord'!$A:$A,0),MATCH(GH38,'Tableau de bord'!$1:$1,0))," ")</f>
        <v xml:space="preserve"> </v>
      </c>
      <c r="GI17" s="134" t="str">
        <f>IFERROR(INDEX('Tableau de bord'!$A$1:$T$143,MATCH(GI15,'Tableau de bord'!$A:$A,0),MATCH(GI38,'Tableau de bord'!$1:$1,0))," ")</f>
        <v xml:space="preserve"> </v>
      </c>
      <c r="GJ17" s="134" t="str">
        <f>IFERROR(INDEX('Tableau de bord'!$A$1:$T$143,MATCH(GJ15,'Tableau de bord'!$A:$A,0),MATCH(GJ38,'Tableau de bord'!$1:$1,0))," ")</f>
        <v xml:space="preserve"> </v>
      </c>
      <c r="GK17" s="134" t="str">
        <f>IFERROR(INDEX('Tableau de bord'!$A$1:$T$143,MATCH(GK15,'Tableau de bord'!$A:$A,0),MATCH(GK38,'Tableau de bord'!$1:$1,0))," ")</f>
        <v xml:space="preserve"> </v>
      </c>
      <c r="GL17" s="134" t="str">
        <f>IFERROR(INDEX('Tableau de bord'!$A$1:$T$143,MATCH(GL15,'Tableau de bord'!$A:$A,0),MATCH(GL38,'Tableau de bord'!$1:$1,0))," ")</f>
        <v xml:space="preserve"> </v>
      </c>
      <c r="GM17" s="134" t="str">
        <f>IFERROR(INDEX('Tableau de bord'!$A$1:$T$143,MATCH(GM15,'Tableau de bord'!$A:$A,0),MATCH(GM38,'Tableau de bord'!$1:$1,0))," ")</f>
        <v xml:space="preserve"> </v>
      </c>
      <c r="GN17" s="134" t="str">
        <f>IFERROR(INDEX('Tableau de bord'!$A$1:$T$143,MATCH(GN15,'Tableau de bord'!$A:$A,0),MATCH(GN38,'Tableau de bord'!$1:$1,0))," ")</f>
        <v xml:space="preserve"> </v>
      </c>
      <c r="GO17" s="134" t="str">
        <f>IFERROR(INDEX('Tableau de bord'!$A$1:$T$143,MATCH(GO15,'Tableau de bord'!$A:$A,0),MATCH(GO38,'Tableau de bord'!$1:$1,0))," ")</f>
        <v xml:space="preserve"> </v>
      </c>
      <c r="GP17" s="134" t="str">
        <f>IFERROR(INDEX('Tableau de bord'!$A$1:$T$143,MATCH(GP15,'Tableau de bord'!$A:$A,0),MATCH(GP38,'Tableau de bord'!$1:$1,0))," ")</f>
        <v xml:space="preserve"> </v>
      </c>
      <c r="GQ17" s="134" t="str">
        <f>IFERROR(INDEX('Tableau de bord'!$A$1:$T$143,MATCH(GQ15,'Tableau de bord'!$A:$A,0),MATCH(GQ38,'Tableau de bord'!$1:$1,0))," ")</f>
        <v xml:space="preserve"> </v>
      </c>
      <c r="GR17" s="134" t="str">
        <f>IFERROR(INDEX('Tableau de bord'!$A$1:$T$143,MATCH(GR15,'Tableau de bord'!$A:$A,0),MATCH(GR38,'Tableau de bord'!$1:$1,0))," ")</f>
        <v xml:space="preserve"> </v>
      </c>
      <c r="GS17" s="134" t="str">
        <f>IFERROR(INDEX('Tableau de bord'!$A$1:$T$143,MATCH(GS15,'Tableau de bord'!$A:$A,0),MATCH(GS38,'Tableau de bord'!$1:$1,0))," ")</f>
        <v xml:space="preserve"> </v>
      </c>
      <c r="GT17" s="134" t="str">
        <f>IFERROR(INDEX('Tableau de bord'!$A$1:$T$143,MATCH(GT15,'Tableau de bord'!$A:$A,0),MATCH(GT38,'Tableau de bord'!$1:$1,0))," ")</f>
        <v xml:space="preserve"> </v>
      </c>
      <c r="GU17" s="129"/>
      <c r="GV17" s="129"/>
    </row>
    <row r="18" spans="1:204" ht="6" customHeight="1"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row>
    <row r="19" spans="1:204" ht="30.75" customHeight="1" x14ac:dyDescent="0.25">
      <c r="A19" s="122" t="str">
        <f>CONCATENATE("Budget moyen par semaine pour ",B9," personne(s) en €")</f>
        <v>Budget moyen par semaine pour 2 personne(s) en €</v>
      </c>
      <c r="B19" s="135" t="str">
        <f>IFERROR(VLOOKUP(B15,'Tableau de bord'!$A:$C,3,FALSE)*$B$34*$B$9," ")</f>
        <v xml:space="preserve"> </v>
      </c>
      <c r="C19" s="135" t="str">
        <f>IFERROR(VLOOKUP(C15,'Tableau de bord'!$A:$C,3,FALSE)*$B$34*$B$9," ")</f>
        <v xml:space="preserve"> </v>
      </c>
      <c r="D19" s="135" t="str">
        <f>IFERROR(VLOOKUP(D15,'Tableau de bord'!$A:$C,3,FALSE)*$B$34*$B$9," ")</f>
        <v xml:space="preserve"> </v>
      </c>
      <c r="E19" s="135" t="str">
        <f>IFERROR(VLOOKUP(E15,'Tableau de bord'!$A:$C,3,FALSE)*$B$34*$B$9," ")</f>
        <v xml:space="preserve"> </v>
      </c>
      <c r="F19" s="135" t="str">
        <f>IFERROR(VLOOKUP(F15,'Tableau de bord'!$A:$C,3,FALSE)*$B$34*$B$9," ")</f>
        <v xml:space="preserve"> </v>
      </c>
      <c r="G19" s="135" t="str">
        <f>IFERROR(VLOOKUP(G15,'Tableau de bord'!$A:$C,3,FALSE)*$B$34*$B$9," ")</f>
        <v xml:space="preserve"> </v>
      </c>
      <c r="H19" s="135" t="str">
        <f>IFERROR(VLOOKUP(H15,'Tableau de bord'!$A:$C,3,FALSE)*$B$34*$B$9," ")</f>
        <v xml:space="preserve"> </v>
      </c>
      <c r="I19" s="135" t="str">
        <f>IFERROR(VLOOKUP(I15,'Tableau de bord'!$A:$C,3,FALSE)*$B$34*$B$9," ")</f>
        <v xml:space="preserve"> </v>
      </c>
      <c r="J19" s="135" t="str">
        <f>IFERROR(VLOOKUP(J15,'Tableau de bord'!$A:$C,3,FALSE)*$B$34*$B$9," ")</f>
        <v xml:space="preserve"> </v>
      </c>
      <c r="K19" s="135" t="str">
        <f>IFERROR(VLOOKUP(K15,'Tableau de bord'!$A:$C,3,FALSE)*$B$34*$B$9," ")</f>
        <v xml:space="preserve"> </v>
      </c>
      <c r="L19" s="135" t="str">
        <f>IFERROR(VLOOKUP(L15,'Tableau de bord'!$A:$C,3,FALSE)*$B$34*$B$9," ")</f>
        <v xml:space="preserve"> </v>
      </c>
      <c r="M19" s="135" t="str">
        <f>IFERROR(VLOOKUP(M15,'Tableau de bord'!$A:$C,3,FALSE)*$B$34*$B$9," ")</f>
        <v xml:space="preserve"> </v>
      </c>
      <c r="N19" s="135" t="str">
        <f>IFERROR(VLOOKUP(N15,'Tableau de bord'!$A:$C,3,FALSE)*$B$34*$B$9," ")</f>
        <v xml:space="preserve"> </v>
      </c>
      <c r="O19" s="135" t="str">
        <f>IFERROR(VLOOKUP(O15,'Tableau de bord'!$A:$C,3,FALSE)*$B$34*$B$9," ")</f>
        <v xml:space="preserve"> </v>
      </c>
      <c r="P19" s="135" t="str">
        <f>IFERROR(VLOOKUP(P15,'Tableau de bord'!$A:$C,3,FALSE)*$B$34*$B$9," ")</f>
        <v xml:space="preserve"> </v>
      </c>
      <c r="Q19" s="135" t="str">
        <f>IFERROR(VLOOKUP(Q15,'Tableau de bord'!$A:$C,3,FALSE)*$B$34*$B$9," ")</f>
        <v xml:space="preserve"> </v>
      </c>
      <c r="R19" s="135" t="str">
        <f>IFERROR(VLOOKUP(R15,'Tableau de bord'!$A:$C,3,FALSE)*$B$34*$B$9," ")</f>
        <v xml:space="preserve"> </v>
      </c>
      <c r="S19" s="135" t="str">
        <f>IFERROR(VLOOKUP(S15,'Tableau de bord'!$A:$C,3,FALSE)*$B$34*$B$9," ")</f>
        <v xml:space="preserve"> </v>
      </c>
      <c r="T19" s="135" t="str">
        <f>IFERROR(VLOOKUP(T15,'Tableau de bord'!$A:$C,3,FALSE)*$B$34*$B$9," ")</f>
        <v xml:space="preserve"> </v>
      </c>
      <c r="U19" s="135" t="str">
        <f>IFERROR(VLOOKUP(U15,'Tableau de bord'!$A:$C,3,FALSE)*$B$34*$B$9," ")</f>
        <v xml:space="preserve"> </v>
      </c>
      <c r="V19" s="135" t="str">
        <f>IFERROR(VLOOKUP(V15,'Tableau de bord'!$A:$C,3,FALSE)*$B$34*$B$9," ")</f>
        <v xml:space="preserve"> </v>
      </c>
      <c r="W19" s="135" t="str">
        <f>IFERROR(VLOOKUP(W15,'Tableau de bord'!$A:$C,3,FALSE)*$B$34*$B$9," ")</f>
        <v xml:space="preserve"> </v>
      </c>
      <c r="X19" s="135" t="str">
        <f>IFERROR(VLOOKUP(X15,'Tableau de bord'!$A:$C,3,FALSE)*$B$34*$B$9," ")</f>
        <v xml:space="preserve"> </v>
      </c>
      <c r="Y19" s="135" t="str">
        <f>IFERROR(VLOOKUP(Y15,'Tableau de bord'!$A:$C,3,FALSE)*$B$34*$B$9," ")</f>
        <v xml:space="preserve"> </v>
      </c>
      <c r="Z19" s="135" t="str">
        <f>IFERROR(VLOOKUP(Z15,'Tableau de bord'!$A:$C,3,FALSE)*$B$34*$B$9," ")</f>
        <v xml:space="preserve"> </v>
      </c>
      <c r="AA19" s="135" t="str">
        <f>IFERROR(VLOOKUP(AA15,'Tableau de bord'!$A:$C,3,FALSE)*$B$34*$B$9," ")</f>
        <v xml:space="preserve"> </v>
      </c>
      <c r="AB19" s="135" t="str">
        <f>IFERROR(VLOOKUP(AB15,'Tableau de bord'!$A:$C,3,FALSE)*$B$34*$B$9," ")</f>
        <v xml:space="preserve"> </v>
      </c>
      <c r="AC19" s="135" t="str">
        <f>IFERROR(VLOOKUP(AC15,'Tableau de bord'!$A:$C,3,FALSE)*$B$34*$B$9," ")</f>
        <v xml:space="preserve"> </v>
      </c>
      <c r="AD19" s="135" t="str">
        <f>IFERROR(VLOOKUP(AD15,'Tableau de bord'!$A:$C,3,FALSE)*$B$34*$B$9," ")</f>
        <v xml:space="preserve"> </v>
      </c>
      <c r="AE19" s="135" t="str">
        <f>IFERROR(VLOOKUP(AE15,'Tableau de bord'!$A:$C,3,FALSE)*$B$34*$B$9," ")</f>
        <v xml:space="preserve"> </v>
      </c>
      <c r="AF19" s="135" t="str">
        <f>IFERROR(VLOOKUP(AF15,'Tableau de bord'!$A:$C,3,FALSE)*$B$34*$B$9," ")</f>
        <v xml:space="preserve"> </v>
      </c>
      <c r="AG19" s="135" t="str">
        <f>IFERROR(VLOOKUP(AG15,'Tableau de bord'!$A:$C,3,FALSE)*$B$34*$B$9," ")</f>
        <v xml:space="preserve"> </v>
      </c>
      <c r="AH19" s="135" t="str">
        <f>IFERROR(VLOOKUP(AH15,'Tableau de bord'!$A:$C,3,FALSE)*$B$34*$B$9," ")</f>
        <v xml:space="preserve"> </v>
      </c>
      <c r="AI19" s="135" t="str">
        <f>IFERROR(VLOOKUP(AI15,'Tableau de bord'!$A:$C,3,FALSE)*$B$34*$B$9," ")</f>
        <v xml:space="preserve"> </v>
      </c>
      <c r="AJ19" s="135" t="str">
        <f>IFERROR(VLOOKUP(AJ15,'Tableau de bord'!$A:$C,3,FALSE)*$B$34*$B$9," ")</f>
        <v xml:space="preserve"> </v>
      </c>
      <c r="AK19" s="135" t="str">
        <f>IFERROR(VLOOKUP(AK15,'Tableau de bord'!$A:$C,3,FALSE)*$B$34*$B$9," ")</f>
        <v xml:space="preserve"> </v>
      </c>
      <c r="AL19" s="135" t="str">
        <f>IFERROR(VLOOKUP(AL15,'Tableau de bord'!$A:$C,3,FALSE)*$B$34*$B$9," ")</f>
        <v xml:space="preserve"> </v>
      </c>
      <c r="AM19" s="135" t="str">
        <f>IFERROR(VLOOKUP(AM15,'Tableau de bord'!$A:$C,3,FALSE)*$B$34*$B$9," ")</f>
        <v xml:space="preserve"> </v>
      </c>
      <c r="AN19" s="135" t="str">
        <f>IFERROR(VLOOKUP(AN15,'Tableau de bord'!$A:$C,3,FALSE)*$B$34*$B$9," ")</f>
        <v xml:space="preserve"> </v>
      </c>
      <c r="AO19" s="135" t="str">
        <f>IFERROR(VLOOKUP(AO15,'Tableau de bord'!$A:$C,3,FALSE)*$B$34*$B$9," ")</f>
        <v xml:space="preserve"> </v>
      </c>
      <c r="AP19" s="135" t="str">
        <f>IFERROR(VLOOKUP(AP15,'Tableau de bord'!$A:$C,3,FALSE)*$B$34*$B$9," ")</f>
        <v xml:space="preserve"> </v>
      </c>
      <c r="AQ19" s="135" t="str">
        <f>IFERROR(VLOOKUP(AQ15,'Tableau de bord'!$A:$C,3,FALSE)*$B$34*$B$9," ")</f>
        <v xml:space="preserve"> </v>
      </c>
      <c r="AR19" s="135" t="str">
        <f>IFERROR(VLOOKUP(AR15,'Tableau de bord'!$A:$C,3,FALSE)*$B$34*$B$9," ")</f>
        <v xml:space="preserve"> </v>
      </c>
      <c r="AS19" s="135" t="str">
        <f>IFERROR(VLOOKUP(AS15,'Tableau de bord'!$A:$C,3,FALSE)*$B$34*$B$9," ")</f>
        <v xml:space="preserve"> </v>
      </c>
      <c r="AT19" s="135" t="str">
        <f>IFERROR(VLOOKUP(AT15,'Tableau de bord'!$A:$C,3,FALSE)*$B$34*$B$9," ")</f>
        <v xml:space="preserve"> </v>
      </c>
      <c r="AU19" s="135" t="str">
        <f>IFERROR(VLOOKUP(AU15,'Tableau de bord'!$A:$C,3,FALSE)*$B$34*$B$9," ")</f>
        <v xml:space="preserve"> </v>
      </c>
      <c r="AV19" s="135" t="str">
        <f>IFERROR(VLOOKUP(AV15,'Tableau de bord'!$A:$C,3,FALSE)*$B$34*$B$9," ")</f>
        <v xml:space="preserve"> </v>
      </c>
      <c r="AW19" s="135" t="str">
        <f>IFERROR(VLOOKUP(AW15,'Tableau de bord'!$A:$C,3,FALSE)*$B$34*$B$9," ")</f>
        <v xml:space="preserve"> </v>
      </c>
      <c r="AX19" s="135" t="str">
        <f>IFERROR(VLOOKUP(AX15,'Tableau de bord'!$A:$C,3,FALSE)*$B$34*$B$9," ")</f>
        <v xml:space="preserve"> </v>
      </c>
      <c r="AY19" s="135" t="str">
        <f>IFERROR(VLOOKUP(AY15,'Tableau de bord'!$A:$C,3,FALSE)*$B$34*$B$9," ")</f>
        <v xml:space="preserve"> </v>
      </c>
      <c r="AZ19" s="135" t="str">
        <f>IFERROR(VLOOKUP(AZ15,'Tableau de bord'!$A:$C,3,FALSE)*$B$34*$B$9," ")</f>
        <v xml:space="preserve"> </v>
      </c>
      <c r="BA19" s="135" t="str">
        <f>IFERROR(VLOOKUP(BA15,'Tableau de bord'!$A:$C,3,FALSE)*$B$34*$B$9," ")</f>
        <v xml:space="preserve"> </v>
      </c>
      <c r="BB19" s="135" t="str">
        <f>IFERROR(VLOOKUP(BB15,'Tableau de bord'!$A:$C,3,FALSE)*$B$34*$B$9," ")</f>
        <v xml:space="preserve"> </v>
      </c>
      <c r="BC19" s="135" t="str">
        <f>IFERROR(VLOOKUP(BC15,'Tableau de bord'!$A:$C,3,FALSE)*$B$34*$B$9," ")</f>
        <v xml:space="preserve"> </v>
      </c>
      <c r="BD19" s="135" t="str">
        <f>IFERROR(VLOOKUP(BD15,'Tableau de bord'!$A:$C,3,FALSE)*$B$34*$B$9," ")</f>
        <v xml:space="preserve"> </v>
      </c>
      <c r="BE19" s="135" t="str">
        <f>IFERROR(VLOOKUP(BE15,'Tableau de bord'!$A:$C,3,FALSE)*$B$34*$B$9," ")</f>
        <v xml:space="preserve"> </v>
      </c>
      <c r="BF19" s="135" t="str">
        <f>IFERROR(VLOOKUP(BF15,'Tableau de bord'!$A:$C,3,FALSE)*$B$34*$B$9," ")</f>
        <v xml:space="preserve"> </v>
      </c>
      <c r="BG19" s="135" t="str">
        <f>IFERROR(VLOOKUP(BG15,'Tableau de bord'!$A:$C,3,FALSE)*$B$34*$B$9," ")</f>
        <v xml:space="preserve"> </v>
      </c>
      <c r="BH19" s="135" t="str">
        <f>IFERROR(VLOOKUP(BH15,'Tableau de bord'!$A:$C,3,FALSE)*$B$34*$B$9," ")</f>
        <v xml:space="preserve"> </v>
      </c>
      <c r="BI19" s="135" t="str">
        <f>IFERROR(VLOOKUP(BI15,'Tableau de bord'!$A:$C,3,FALSE)*$B$34*$B$9," ")</f>
        <v xml:space="preserve"> </v>
      </c>
      <c r="BJ19" s="135" t="str">
        <f>IFERROR(VLOOKUP(BJ15,'Tableau de bord'!$A:$C,3,FALSE)*$B$34*$B$9," ")</f>
        <v xml:space="preserve"> </v>
      </c>
      <c r="BK19" s="135" t="str">
        <f>IFERROR(VLOOKUP(BK15,'Tableau de bord'!$A:$C,3,FALSE)*$B$34*$B$9," ")</f>
        <v xml:space="preserve"> </v>
      </c>
      <c r="BL19" s="135" t="str">
        <f>IFERROR(VLOOKUP(BL15,'Tableau de bord'!$A:$C,3,FALSE)*$B$34*$B$9," ")</f>
        <v xml:space="preserve"> </v>
      </c>
      <c r="BM19" s="135" t="str">
        <f>IFERROR(VLOOKUP(BM15,'Tableau de bord'!$A:$C,3,FALSE)*$B$34*$B$9," ")</f>
        <v xml:space="preserve"> </v>
      </c>
      <c r="BN19" s="135" t="str">
        <f>IFERROR(VLOOKUP(BN15,'Tableau de bord'!$A:$C,3,FALSE)*$B$34*$B$9," ")</f>
        <v xml:space="preserve"> </v>
      </c>
      <c r="BO19" s="135" t="str">
        <f>IFERROR(VLOOKUP(BO15,'Tableau de bord'!$A:$C,3,FALSE)*$B$34*$B$9," ")</f>
        <v xml:space="preserve"> </v>
      </c>
      <c r="BP19" s="135" t="str">
        <f>IFERROR(VLOOKUP(BP15,'Tableau de bord'!$A:$C,3,FALSE)*$B$34*$B$9," ")</f>
        <v xml:space="preserve"> </v>
      </c>
      <c r="BQ19" s="135" t="str">
        <f>IFERROR(VLOOKUP(BQ15,'Tableau de bord'!$A:$C,3,FALSE)*$B$34*$B$9," ")</f>
        <v xml:space="preserve"> </v>
      </c>
      <c r="BR19" s="135" t="str">
        <f>IFERROR(VLOOKUP(BR15,'Tableau de bord'!$A:$C,3,FALSE)*$B$34*$B$9," ")</f>
        <v xml:space="preserve"> </v>
      </c>
      <c r="BS19" s="135" t="str">
        <f>IFERROR(VLOOKUP(BS15,'Tableau de bord'!$A:$C,3,FALSE)*$B$34*$B$9," ")</f>
        <v xml:space="preserve"> </v>
      </c>
      <c r="BT19" s="135" t="str">
        <f>IFERROR(VLOOKUP(BT15,'Tableau de bord'!$A:$C,3,FALSE)*$B$34*$B$9," ")</f>
        <v xml:space="preserve"> </v>
      </c>
      <c r="BU19" s="135" t="str">
        <f>IFERROR(VLOOKUP(BU15,'Tableau de bord'!$A:$C,3,FALSE)*$B$34*$B$9," ")</f>
        <v xml:space="preserve"> </v>
      </c>
      <c r="BV19" s="135" t="str">
        <f>IFERROR(VLOOKUP(BV15,'Tableau de bord'!$A:$C,3,FALSE)*$B$34*$B$9," ")</f>
        <v xml:space="preserve"> </v>
      </c>
      <c r="BW19" s="135" t="str">
        <f>IFERROR(VLOOKUP(BW15,'Tableau de bord'!$A:$C,3,FALSE)*$B$34*$B$9," ")</f>
        <v xml:space="preserve"> </v>
      </c>
      <c r="BX19" s="135" t="str">
        <f>IFERROR(VLOOKUP(BX15,'Tableau de bord'!$A:$C,3,FALSE)*$B$34*$B$9," ")</f>
        <v xml:space="preserve"> </v>
      </c>
      <c r="BY19" s="135" t="str">
        <f>IFERROR(VLOOKUP(BY15,'Tableau de bord'!$A:$C,3,FALSE)*$B$34*$B$9," ")</f>
        <v xml:space="preserve"> </v>
      </c>
      <c r="BZ19" s="135" t="str">
        <f>IFERROR(VLOOKUP(BZ15,'Tableau de bord'!$A:$C,3,FALSE)*$B$34*$B$9," ")</f>
        <v xml:space="preserve"> </v>
      </c>
      <c r="CA19" s="135" t="str">
        <f>IFERROR(VLOOKUP(CA15,'Tableau de bord'!$A:$C,3,FALSE)*$B$34*$B$9," ")</f>
        <v xml:space="preserve"> </v>
      </c>
      <c r="CB19" s="135" t="str">
        <f>IFERROR(VLOOKUP(CB15,'Tableau de bord'!$A:$C,3,FALSE)*$B$34*$B$9," ")</f>
        <v xml:space="preserve"> </v>
      </c>
      <c r="CC19" s="135" t="str">
        <f>IFERROR(VLOOKUP(CC15,'Tableau de bord'!$A:$C,3,FALSE)*$B$34*$B$9," ")</f>
        <v xml:space="preserve"> </v>
      </c>
      <c r="CD19" s="135" t="str">
        <f>IFERROR(VLOOKUP(CD15,'Tableau de bord'!$A:$C,3,FALSE)*$B$34*$B$9," ")</f>
        <v xml:space="preserve"> </v>
      </c>
      <c r="CE19" s="135" t="str">
        <f>IFERROR(VLOOKUP(CE15,'Tableau de bord'!$A:$C,3,FALSE)*$B$34*$B$9," ")</f>
        <v xml:space="preserve"> </v>
      </c>
      <c r="CF19" s="135" t="str">
        <f>IFERROR(VLOOKUP(CF15,'Tableau de bord'!$A:$C,3,FALSE)*$B$34*$B$9," ")</f>
        <v xml:space="preserve"> </v>
      </c>
      <c r="CG19" s="135" t="str">
        <f>IFERROR(VLOOKUP(CG15,'Tableau de bord'!$A:$C,3,FALSE)*$B$34*$B$9," ")</f>
        <v xml:space="preserve"> </v>
      </c>
      <c r="CH19" s="135" t="str">
        <f>IFERROR(VLOOKUP(CH15,'Tableau de bord'!$A:$C,3,FALSE)*$B$34*$B$9," ")</f>
        <v xml:space="preserve"> </v>
      </c>
      <c r="CI19" s="135" t="str">
        <f>IFERROR(VLOOKUP(CI15,'Tableau de bord'!$A:$C,3,FALSE)*$B$34*$B$9," ")</f>
        <v xml:space="preserve"> </v>
      </c>
      <c r="CJ19" s="135" t="str">
        <f>IFERROR(VLOOKUP(CJ15,'Tableau de bord'!$A:$C,3,FALSE)*$B$34*$B$9," ")</f>
        <v xml:space="preserve"> </v>
      </c>
      <c r="CK19" s="135" t="str">
        <f>IFERROR(VLOOKUP(CK15,'Tableau de bord'!$A:$C,3,FALSE)*$B$34*$B$9," ")</f>
        <v xml:space="preserve"> </v>
      </c>
      <c r="CL19" s="135" t="str">
        <f>IFERROR(VLOOKUP(CL15,'Tableau de bord'!$A:$C,3,FALSE)*$B$34*$B$9," ")</f>
        <v xml:space="preserve"> </v>
      </c>
      <c r="CM19" s="135" t="str">
        <f>IFERROR(VLOOKUP(CM15,'Tableau de bord'!$A:$C,3,FALSE)*$B$34*$B$9," ")</f>
        <v xml:space="preserve"> </v>
      </c>
      <c r="CN19" s="135" t="str">
        <f>IFERROR(VLOOKUP(CN15,'Tableau de bord'!$A:$C,3,FALSE)*$B$34*$B$9," ")</f>
        <v xml:space="preserve"> </v>
      </c>
      <c r="CO19" s="135" t="str">
        <f>IFERROR(VLOOKUP(CO15,'Tableau de bord'!$A:$C,3,FALSE)*$B$34*$B$9," ")</f>
        <v xml:space="preserve"> </v>
      </c>
      <c r="CP19" s="135" t="str">
        <f>IFERROR(VLOOKUP(CP15,'Tableau de bord'!$A:$C,3,FALSE)*$B$34*$B$9," ")</f>
        <v xml:space="preserve"> </v>
      </c>
      <c r="CQ19" s="135" t="str">
        <f>IFERROR(VLOOKUP(CQ15,'Tableau de bord'!$A:$C,3,FALSE)*$B$34*$B$9," ")</f>
        <v xml:space="preserve"> </v>
      </c>
      <c r="CR19" s="135" t="str">
        <f>IFERROR(VLOOKUP(CR15,'Tableau de bord'!$A:$C,3,FALSE)*$B$34*$B$9," ")</f>
        <v xml:space="preserve"> </v>
      </c>
      <c r="CS19" s="135" t="str">
        <f>IFERROR(VLOOKUP(CS15,'Tableau de bord'!$A:$C,3,FALSE)*$B$34*$B$9," ")</f>
        <v xml:space="preserve"> </v>
      </c>
      <c r="CT19" s="135" t="str">
        <f>IFERROR(VLOOKUP(CT15,'Tableau de bord'!$A:$C,3,FALSE)*$B$34*$B$9," ")</f>
        <v xml:space="preserve"> </v>
      </c>
      <c r="CU19" s="135" t="str">
        <f>IFERROR(VLOOKUP(CU15,'Tableau de bord'!$A:$C,3,FALSE)*$B$34*$B$9," ")</f>
        <v xml:space="preserve"> </v>
      </c>
      <c r="CV19" s="135" t="str">
        <f>IFERROR(VLOOKUP(CV15,'Tableau de bord'!$A:$C,3,FALSE)*$B$34*$B$9," ")</f>
        <v xml:space="preserve"> </v>
      </c>
      <c r="CW19" s="135" t="str">
        <f>IFERROR(VLOOKUP(CW15,'Tableau de bord'!$A:$C,3,FALSE)*$B$34*$B$9," ")</f>
        <v xml:space="preserve"> </v>
      </c>
      <c r="CX19" s="135" t="str">
        <f>IFERROR(VLOOKUP(CX15,'Tableau de bord'!$A:$C,3,FALSE)*$B$34*$B$9," ")</f>
        <v xml:space="preserve"> </v>
      </c>
      <c r="CY19" s="135" t="str">
        <f>IFERROR(VLOOKUP(CY15,'Tableau de bord'!$A:$C,3,FALSE)*$B$34*$B$9," ")</f>
        <v xml:space="preserve"> </v>
      </c>
      <c r="CZ19" s="135" t="str">
        <f>IFERROR(VLOOKUP(CZ15,'Tableau de bord'!$A:$C,3,FALSE)*$B$34*$B$9," ")</f>
        <v xml:space="preserve"> </v>
      </c>
      <c r="DA19" s="135" t="str">
        <f>IFERROR(VLOOKUP(DA15,'Tableau de bord'!$A:$C,3,FALSE)*$B$34*$B$9," ")</f>
        <v xml:space="preserve"> </v>
      </c>
      <c r="DB19" s="135" t="str">
        <f>IFERROR(VLOOKUP(DB15,'Tableau de bord'!$A:$C,3,FALSE)*$B$34*$B$9," ")</f>
        <v xml:space="preserve"> </v>
      </c>
      <c r="DC19" s="135" t="str">
        <f>IFERROR(VLOOKUP(DC15,'Tableau de bord'!$A:$C,3,FALSE)*$B$34*$B$9," ")</f>
        <v xml:space="preserve"> </v>
      </c>
      <c r="DD19" s="135" t="str">
        <f>IFERROR(VLOOKUP(DD15,'Tableau de bord'!$A:$C,3,FALSE)*$B$34*$B$9," ")</f>
        <v xml:space="preserve"> </v>
      </c>
      <c r="DE19" s="135" t="str">
        <f>IFERROR(VLOOKUP(DE15,'Tableau de bord'!$A:$C,3,FALSE)*$B$34*$B$9," ")</f>
        <v xml:space="preserve"> </v>
      </c>
      <c r="DF19" s="135" t="str">
        <f>IFERROR(VLOOKUP(DF15,'Tableau de bord'!$A:$C,3,FALSE)*$B$34*$B$9," ")</f>
        <v xml:space="preserve"> </v>
      </c>
      <c r="DG19" s="135" t="str">
        <f>IFERROR(VLOOKUP(DG15,'Tableau de bord'!$A:$C,3,FALSE)*$B$34*$B$9," ")</f>
        <v xml:space="preserve"> </v>
      </c>
      <c r="DH19" s="135" t="str">
        <f>IFERROR(VLOOKUP(DH15,'Tableau de bord'!$A:$C,3,FALSE)*$B$34*$B$9," ")</f>
        <v xml:space="preserve"> </v>
      </c>
      <c r="DI19" s="135" t="str">
        <f>IFERROR(VLOOKUP(DI15,'Tableau de bord'!$A:$C,3,FALSE)*$B$34*$B$9," ")</f>
        <v xml:space="preserve"> </v>
      </c>
      <c r="DJ19" s="135" t="str">
        <f>IFERROR(VLOOKUP(DJ15,'Tableau de bord'!$A:$C,3,FALSE)*$B$34*$B$9," ")</f>
        <v xml:space="preserve"> </v>
      </c>
      <c r="DK19" s="135" t="str">
        <f>IFERROR(VLOOKUP(DK15,'Tableau de bord'!$A:$C,3,FALSE)*$B$34*$B$9," ")</f>
        <v xml:space="preserve"> </v>
      </c>
      <c r="DL19" s="135" t="str">
        <f>IFERROR(VLOOKUP(DL15,'Tableau de bord'!$A:$C,3,FALSE)*$B$34*$B$9," ")</f>
        <v xml:space="preserve"> </v>
      </c>
      <c r="DM19" s="135" t="str">
        <f>IFERROR(VLOOKUP(DM15,'Tableau de bord'!$A:$C,3,FALSE)*$B$34*$B$9," ")</f>
        <v xml:space="preserve"> </v>
      </c>
      <c r="DN19" s="135" t="str">
        <f>IFERROR(VLOOKUP(DN15,'Tableau de bord'!$A:$C,3,FALSE)*$B$34*$B$9," ")</f>
        <v xml:space="preserve"> </v>
      </c>
      <c r="DO19" s="135" t="str">
        <f>IFERROR(VLOOKUP(DO15,'Tableau de bord'!$A:$C,3,FALSE)*$B$34*$B$9," ")</f>
        <v xml:space="preserve"> </v>
      </c>
      <c r="DP19" s="135" t="str">
        <f>IFERROR(VLOOKUP(DP15,'Tableau de bord'!$A:$C,3,FALSE)*$B$34*$B$9," ")</f>
        <v xml:space="preserve"> </v>
      </c>
      <c r="DQ19" s="135" t="str">
        <f>IFERROR(VLOOKUP(DQ15,'Tableau de bord'!$A:$C,3,FALSE)*$B$34*$B$9," ")</f>
        <v xml:space="preserve"> </v>
      </c>
      <c r="DR19" s="135" t="str">
        <f>IFERROR(VLOOKUP(DR15,'Tableau de bord'!$A:$C,3,FALSE)*$B$34*$B$9," ")</f>
        <v xml:space="preserve"> </v>
      </c>
      <c r="DS19" s="135" t="str">
        <f>IFERROR(VLOOKUP(DS15,'Tableau de bord'!$A:$C,3,FALSE)*$B$34*$B$9," ")</f>
        <v xml:space="preserve"> </v>
      </c>
      <c r="DT19" s="135" t="str">
        <f>IFERROR(VLOOKUP(DT15,'Tableau de bord'!$A:$C,3,FALSE)*$B$34*$B$9," ")</f>
        <v xml:space="preserve"> </v>
      </c>
      <c r="DU19" s="135" t="str">
        <f>IFERROR(VLOOKUP(DU15,'Tableau de bord'!$A:$C,3,FALSE)*$B$34*$B$9," ")</f>
        <v xml:space="preserve"> </v>
      </c>
      <c r="DV19" s="135" t="str">
        <f>IFERROR(VLOOKUP(DV15,'Tableau de bord'!$A:$C,3,FALSE)*$B$34*$B$9," ")</f>
        <v xml:space="preserve"> </v>
      </c>
      <c r="DW19" s="135" t="str">
        <f>IFERROR(VLOOKUP(DW15,'Tableau de bord'!$A:$C,3,FALSE)*$B$34*$B$9," ")</f>
        <v xml:space="preserve"> </v>
      </c>
      <c r="DX19" s="135" t="str">
        <f>IFERROR(VLOOKUP(DX15,'Tableau de bord'!$A:$C,3,FALSE)*$B$34*$B$9," ")</f>
        <v xml:space="preserve"> </v>
      </c>
      <c r="DY19" s="135" t="str">
        <f>IFERROR(VLOOKUP(DY15,'Tableau de bord'!$A:$C,3,FALSE)*$B$34*$B$9," ")</f>
        <v xml:space="preserve"> </v>
      </c>
      <c r="DZ19" s="135" t="str">
        <f>IFERROR(VLOOKUP(DZ15,'Tableau de bord'!$A:$C,3,FALSE)*$B$34*$B$9," ")</f>
        <v xml:space="preserve"> </v>
      </c>
      <c r="EA19" s="135" t="str">
        <f>IFERROR(VLOOKUP(EA15,'Tableau de bord'!$A:$C,3,FALSE)*$B$34*$B$9," ")</f>
        <v xml:space="preserve"> </v>
      </c>
      <c r="EB19" s="135" t="str">
        <f>IFERROR(VLOOKUP(EB15,'Tableau de bord'!$A:$C,3,FALSE)*$B$34*$B$9," ")</f>
        <v xml:space="preserve"> </v>
      </c>
      <c r="EC19" s="135" t="str">
        <f>IFERROR(VLOOKUP(EC15,'Tableau de bord'!$A:$C,3,FALSE)*$B$34*$B$9," ")</f>
        <v xml:space="preserve"> </v>
      </c>
      <c r="ED19" s="135" t="str">
        <f>IFERROR(VLOOKUP(ED15,'Tableau de bord'!$A:$C,3,FALSE)*$B$34*$B$9," ")</f>
        <v xml:space="preserve"> </v>
      </c>
      <c r="EE19" s="135" t="str">
        <f>IFERROR(VLOOKUP(EE15,'Tableau de bord'!$A:$C,3,FALSE)*$B$34*$B$9," ")</f>
        <v xml:space="preserve"> </v>
      </c>
      <c r="EF19" s="135" t="str">
        <f>IFERROR(VLOOKUP(EF15,'Tableau de bord'!$A:$C,3,FALSE)*$B$34*$B$9," ")</f>
        <v xml:space="preserve"> </v>
      </c>
      <c r="EG19" s="135" t="str">
        <f>IFERROR(VLOOKUP(EG15,'Tableau de bord'!$A:$C,3,FALSE)*$B$34*$B$9," ")</f>
        <v xml:space="preserve"> </v>
      </c>
      <c r="EH19" s="135" t="str">
        <f>IFERROR(VLOOKUP(EH15,'Tableau de bord'!$A:$C,3,FALSE)*$B$34*$B$9," ")</f>
        <v xml:space="preserve"> </v>
      </c>
      <c r="EI19" s="135" t="str">
        <f>IFERROR(VLOOKUP(EI15,'Tableau de bord'!$A:$C,3,FALSE)*$B$34*$B$9," ")</f>
        <v xml:space="preserve"> </v>
      </c>
      <c r="EJ19" s="135" t="str">
        <f>IFERROR(VLOOKUP(EJ15,'Tableau de bord'!$A:$C,3,FALSE)*$B$34*$B$9," ")</f>
        <v xml:space="preserve"> </v>
      </c>
      <c r="EK19" s="135" t="str">
        <f>IFERROR(VLOOKUP(EK15,'Tableau de bord'!$A:$C,3,FALSE)*$B$34*$B$9," ")</f>
        <v xml:space="preserve"> </v>
      </c>
      <c r="EL19" s="135" t="str">
        <f>IFERROR(VLOOKUP(EL15,'Tableau de bord'!$A:$C,3,FALSE)*$B$34*$B$9," ")</f>
        <v xml:space="preserve"> </v>
      </c>
      <c r="EM19" s="135" t="str">
        <f>IFERROR(VLOOKUP(EM15,'Tableau de bord'!$A:$C,3,FALSE)*$B$34*$B$9," ")</f>
        <v xml:space="preserve"> </v>
      </c>
      <c r="EN19" s="135" t="str">
        <f>IFERROR(VLOOKUP(EN15,'Tableau de bord'!$A:$C,3,FALSE)*$B$34*$B$9," ")</f>
        <v xml:space="preserve"> </v>
      </c>
      <c r="EO19" s="135" t="str">
        <f>IFERROR(VLOOKUP(EO15,'Tableau de bord'!$A:$C,3,FALSE)*$B$34*$B$9," ")</f>
        <v xml:space="preserve"> </v>
      </c>
      <c r="EP19" s="135" t="str">
        <f>IFERROR(VLOOKUP(EP15,'Tableau de bord'!$A:$C,3,FALSE)*$B$34*$B$9," ")</f>
        <v xml:space="preserve"> </v>
      </c>
      <c r="EQ19" s="135" t="str">
        <f>IFERROR(VLOOKUP(EQ15,'Tableau de bord'!$A:$C,3,FALSE)*$B$34*$B$9," ")</f>
        <v xml:space="preserve"> </v>
      </c>
      <c r="ER19" s="135" t="str">
        <f>IFERROR(VLOOKUP(ER15,'Tableau de bord'!$A:$C,3,FALSE)*$B$34*$B$9," ")</f>
        <v xml:space="preserve"> </v>
      </c>
      <c r="ES19" s="135" t="str">
        <f>IFERROR(VLOOKUP(ES15,'Tableau de bord'!$A:$C,3,FALSE)*$B$34*$B$9," ")</f>
        <v xml:space="preserve"> </v>
      </c>
      <c r="ET19" s="135" t="str">
        <f>IFERROR(VLOOKUP(ET15,'Tableau de bord'!$A:$C,3,FALSE)*$B$34*$B$9," ")</f>
        <v xml:space="preserve"> </v>
      </c>
      <c r="EU19" s="135" t="str">
        <f>IFERROR(VLOOKUP(EU15,'Tableau de bord'!$A:$C,3,FALSE)*$B$34*$B$9," ")</f>
        <v xml:space="preserve"> </v>
      </c>
      <c r="EV19" s="135" t="str">
        <f>IFERROR(VLOOKUP(EV15,'Tableau de bord'!$A:$C,3,FALSE)*$B$34*$B$9," ")</f>
        <v xml:space="preserve"> </v>
      </c>
      <c r="EW19" s="135" t="str">
        <f>IFERROR(VLOOKUP(EW15,'Tableau de bord'!$A:$C,3,FALSE)*$B$34*$B$9," ")</f>
        <v xml:space="preserve"> </v>
      </c>
      <c r="EX19" s="135" t="str">
        <f>IFERROR(VLOOKUP(EX15,'Tableau de bord'!$A:$C,3,FALSE)*$B$34*$B$9," ")</f>
        <v xml:space="preserve"> </v>
      </c>
      <c r="EY19" s="135" t="str">
        <f>IFERROR(VLOOKUP(EY15,'Tableau de bord'!$A:$C,3,FALSE)*$B$34*$B$9," ")</f>
        <v xml:space="preserve"> </v>
      </c>
      <c r="EZ19" s="135" t="str">
        <f>IFERROR(VLOOKUP(EZ15,'Tableau de bord'!$A:$C,3,FALSE)*$B$34*$B$9," ")</f>
        <v xml:space="preserve"> </v>
      </c>
      <c r="FA19" s="135" t="str">
        <f>IFERROR(VLOOKUP(FA15,'Tableau de bord'!$A:$C,3,FALSE)*$B$34*$B$9," ")</f>
        <v xml:space="preserve"> </v>
      </c>
      <c r="FB19" s="135" t="str">
        <f>IFERROR(VLOOKUP(FB15,'Tableau de bord'!$A:$C,3,FALSE)*$B$34*$B$9," ")</f>
        <v xml:space="preserve"> </v>
      </c>
      <c r="FC19" s="135" t="str">
        <f>IFERROR(VLOOKUP(FC15,'Tableau de bord'!$A:$C,3,FALSE)*$B$34*$B$9," ")</f>
        <v xml:space="preserve"> </v>
      </c>
      <c r="FD19" s="135" t="str">
        <f>IFERROR(VLOOKUP(FD15,'Tableau de bord'!$A:$C,3,FALSE)*$B$34*$B$9," ")</f>
        <v xml:space="preserve"> </v>
      </c>
      <c r="FE19" s="135" t="str">
        <f>IFERROR(VLOOKUP(FE15,'Tableau de bord'!$A:$C,3,FALSE)*$B$34*$B$9," ")</f>
        <v xml:space="preserve"> </v>
      </c>
      <c r="FF19" s="135" t="str">
        <f>IFERROR(VLOOKUP(FF15,'Tableau de bord'!$A:$C,3,FALSE)*$B$34*$B$9," ")</f>
        <v xml:space="preserve"> </v>
      </c>
      <c r="FG19" s="135" t="str">
        <f>IFERROR(VLOOKUP(FG15,'Tableau de bord'!$A:$C,3,FALSE)*$B$34*$B$9," ")</f>
        <v xml:space="preserve"> </v>
      </c>
      <c r="FH19" s="135" t="str">
        <f>IFERROR(VLOOKUP(FH15,'Tableau de bord'!$A:$C,3,FALSE)*$B$34*$B$9," ")</f>
        <v xml:space="preserve"> </v>
      </c>
      <c r="FI19" s="135" t="str">
        <f>IFERROR(VLOOKUP(FI15,'Tableau de bord'!$A:$C,3,FALSE)*$B$34*$B$9," ")</f>
        <v xml:space="preserve"> </v>
      </c>
      <c r="FJ19" s="135" t="str">
        <f>IFERROR(VLOOKUP(FJ15,'Tableau de bord'!$A:$C,3,FALSE)*$B$34*$B$9," ")</f>
        <v xml:space="preserve"> </v>
      </c>
      <c r="FK19" s="135" t="str">
        <f>IFERROR(VLOOKUP(FK15,'Tableau de bord'!$A:$C,3,FALSE)*$B$34*$B$9," ")</f>
        <v xml:space="preserve"> </v>
      </c>
      <c r="FL19" s="135" t="str">
        <f>IFERROR(VLOOKUP(FL15,'Tableau de bord'!$A:$C,3,FALSE)*$B$34*$B$9," ")</f>
        <v xml:space="preserve"> </v>
      </c>
      <c r="FM19" s="135" t="str">
        <f>IFERROR(VLOOKUP(FM15,'Tableau de bord'!$A:$C,3,FALSE)*$B$34*$B$9," ")</f>
        <v xml:space="preserve"> </v>
      </c>
      <c r="FN19" s="135" t="str">
        <f>IFERROR(VLOOKUP(FN15,'Tableau de bord'!$A:$C,3,FALSE)*$B$34*$B$9," ")</f>
        <v xml:space="preserve"> </v>
      </c>
      <c r="FO19" s="135" t="str">
        <f>IFERROR(VLOOKUP(FO15,'Tableau de bord'!$A:$C,3,FALSE)*$B$34*$B$9," ")</f>
        <v xml:space="preserve"> </v>
      </c>
      <c r="FP19" s="135" t="str">
        <f>IFERROR(VLOOKUP(FP15,'Tableau de bord'!$A:$C,3,FALSE)*$B$34*$B$9," ")</f>
        <v xml:space="preserve"> </v>
      </c>
      <c r="FQ19" s="135" t="str">
        <f>IFERROR(VLOOKUP(FQ15,'Tableau de bord'!$A:$C,3,FALSE)*$B$34*$B$9," ")</f>
        <v xml:space="preserve"> </v>
      </c>
      <c r="FR19" s="135" t="str">
        <f>IFERROR(VLOOKUP(FR15,'Tableau de bord'!$A:$C,3,FALSE)*$B$34*$B$9," ")</f>
        <v xml:space="preserve"> </v>
      </c>
      <c r="FS19" s="135" t="str">
        <f>IFERROR(VLOOKUP(FS15,'Tableau de bord'!$A:$C,3,FALSE)*$B$34*$B$9," ")</f>
        <v xml:space="preserve"> </v>
      </c>
      <c r="FT19" s="135" t="str">
        <f>IFERROR(VLOOKUP(FT15,'Tableau de bord'!$A:$C,3,FALSE)*$B$34*$B$9," ")</f>
        <v xml:space="preserve"> </v>
      </c>
      <c r="FU19" s="135" t="str">
        <f>IFERROR(VLOOKUP(FU15,'Tableau de bord'!$A:$C,3,FALSE)*$B$34*$B$9," ")</f>
        <v xml:space="preserve"> </v>
      </c>
      <c r="FV19" s="135" t="str">
        <f>IFERROR(VLOOKUP(FV15,'Tableau de bord'!$A:$C,3,FALSE)*$B$34*$B$9," ")</f>
        <v xml:space="preserve"> </v>
      </c>
      <c r="FW19" s="135" t="str">
        <f>IFERROR(VLOOKUP(FW15,'Tableau de bord'!$A:$C,3,FALSE)*$B$34*$B$9," ")</f>
        <v xml:space="preserve"> </v>
      </c>
      <c r="FX19" s="135" t="str">
        <f>IFERROR(VLOOKUP(FX15,'Tableau de bord'!$A:$C,3,FALSE)*$B$34*$B$9," ")</f>
        <v xml:space="preserve"> </v>
      </c>
      <c r="FY19" s="135" t="str">
        <f>IFERROR(VLOOKUP(FY15,'Tableau de bord'!$A:$C,3,FALSE)*$B$34*$B$9," ")</f>
        <v xml:space="preserve"> </v>
      </c>
      <c r="FZ19" s="135" t="str">
        <f>IFERROR(VLOOKUP(FZ15,'Tableau de bord'!$A:$C,3,FALSE)*$B$34*$B$9," ")</f>
        <v xml:space="preserve"> </v>
      </c>
      <c r="GA19" s="135" t="str">
        <f>IFERROR(VLOOKUP(GA15,'Tableau de bord'!$A:$C,3,FALSE)*$B$34*$B$9," ")</f>
        <v xml:space="preserve"> </v>
      </c>
      <c r="GB19" s="135" t="str">
        <f>IFERROR(VLOOKUP(GB15,'Tableau de bord'!$A:$C,3,FALSE)*$B$34*$B$9," ")</f>
        <v xml:space="preserve"> </v>
      </c>
      <c r="GC19" s="135" t="str">
        <f>IFERROR(VLOOKUP(GC15,'Tableau de bord'!$A:$C,3,FALSE)*$B$34*$B$9," ")</f>
        <v xml:space="preserve"> </v>
      </c>
      <c r="GD19" s="135" t="str">
        <f>IFERROR(VLOOKUP(GD15,'Tableau de bord'!$A:$C,3,FALSE)*$B$34*$B$9," ")</f>
        <v xml:space="preserve"> </v>
      </c>
      <c r="GE19" s="135" t="str">
        <f>IFERROR(VLOOKUP(GE15,'Tableau de bord'!$A:$C,3,FALSE)*$B$34*$B$9," ")</f>
        <v xml:space="preserve"> </v>
      </c>
      <c r="GF19" s="135" t="str">
        <f>IFERROR(VLOOKUP(GF15,'Tableau de bord'!$A:$C,3,FALSE)*$B$34*$B$9," ")</f>
        <v xml:space="preserve"> </v>
      </c>
      <c r="GG19" s="135" t="str">
        <f>IFERROR(VLOOKUP(GG15,'Tableau de bord'!$A:$C,3,FALSE)*$B$34*$B$9," ")</f>
        <v xml:space="preserve"> </v>
      </c>
      <c r="GH19" s="135" t="str">
        <f>IFERROR(VLOOKUP(GH15,'Tableau de bord'!$A:$C,3,FALSE)*$B$34*$B$9," ")</f>
        <v xml:space="preserve"> </v>
      </c>
      <c r="GI19" s="135" t="str">
        <f>IFERROR(VLOOKUP(GI15,'Tableau de bord'!$A:$C,3,FALSE)*$B$34*$B$9," ")</f>
        <v xml:space="preserve"> </v>
      </c>
      <c r="GJ19" s="135" t="str">
        <f>IFERROR(VLOOKUP(GJ15,'Tableau de bord'!$A:$C,3,FALSE)*$B$34*$B$9," ")</f>
        <v xml:space="preserve"> </v>
      </c>
      <c r="GK19" s="135" t="str">
        <f>IFERROR(VLOOKUP(GK15,'Tableau de bord'!$A:$C,3,FALSE)*$B$34*$B$9," ")</f>
        <v xml:space="preserve"> </v>
      </c>
      <c r="GL19" s="135" t="str">
        <f>IFERROR(VLOOKUP(GL15,'Tableau de bord'!$A:$C,3,FALSE)*$B$34*$B$9," ")</f>
        <v xml:space="preserve"> </v>
      </c>
      <c r="GM19" s="135" t="str">
        <f>IFERROR(VLOOKUP(GM15,'Tableau de bord'!$A:$C,3,FALSE)*$B$34*$B$9," ")</f>
        <v xml:space="preserve"> </v>
      </c>
      <c r="GN19" s="135" t="str">
        <f>IFERROR(VLOOKUP(GN15,'Tableau de bord'!$A:$C,3,FALSE)*$B$34*$B$9," ")</f>
        <v xml:space="preserve"> </v>
      </c>
      <c r="GO19" s="135" t="str">
        <f>IFERROR(VLOOKUP(GO15,'Tableau de bord'!$A:$C,3,FALSE)*$B$34*$B$9," ")</f>
        <v xml:space="preserve"> </v>
      </c>
      <c r="GP19" s="135" t="str">
        <f>IFERROR(VLOOKUP(GP15,'Tableau de bord'!$A:$C,3,FALSE)*$B$34*$B$9," ")</f>
        <v xml:space="preserve"> </v>
      </c>
      <c r="GQ19" s="135" t="str">
        <f>IFERROR(VLOOKUP(GQ15,'Tableau de bord'!$A:$C,3,FALSE)*$B$34*$B$9," ")</f>
        <v xml:space="preserve"> </v>
      </c>
      <c r="GR19" s="135" t="str">
        <f>IFERROR(VLOOKUP(GR15,'Tableau de bord'!$A:$C,3,FALSE)*$B$34*$B$9," ")</f>
        <v xml:space="preserve"> </v>
      </c>
      <c r="GS19" s="135" t="str">
        <f>IFERROR(VLOOKUP(GS15,'Tableau de bord'!$A:$C,3,FALSE)*$B$34*$B$9," ")</f>
        <v xml:space="preserve"> </v>
      </c>
      <c r="GT19" s="135" t="str">
        <f>IFERROR(VLOOKUP(GT15,'Tableau de bord'!$A:$C,3,FALSE)*$B$34*$B$9," ")</f>
        <v xml:space="preserve"> </v>
      </c>
      <c r="GU19" s="129"/>
      <c r="GV19" s="129"/>
    </row>
    <row r="20" spans="1:204" ht="19.5" customHeight="1" x14ac:dyDescent="0.25"/>
    <row r="21" spans="1:204" ht="30.75" customHeight="1" x14ac:dyDescent="0.25">
      <c r="A21" s="122" t="str">
        <f>CONCATENATE("Total du budget pour  ",B9," personne(s) en €")</f>
        <v>Total du budget pour  2 personne(s) en €</v>
      </c>
      <c r="B21" s="129" t="str">
        <f>IF(SUM(B19:GT19)=0," ",SUM(B19:GT19))</f>
        <v xml:space="preserve"> </v>
      </c>
    </row>
    <row r="22" spans="1:204" s="113" customFormat="1" ht="6.75" customHeight="1" x14ac:dyDescent="0.25"/>
    <row r="23" spans="1:204" ht="33" customHeight="1" x14ac:dyDescent="0.25">
      <c r="A23" s="122" t="s">
        <v>1318</v>
      </c>
      <c r="B23" s="136" t="str">
        <f>IFERROR(B21/B9/30.4," ")</f>
        <v xml:space="preserve"> </v>
      </c>
    </row>
    <row r="24" spans="1:204" ht="5.25" customHeight="1" x14ac:dyDescent="0.25"/>
    <row r="25" spans="1:204" ht="23.25" customHeight="1" x14ac:dyDescent="0.25">
      <c r="A25" s="137" t="s">
        <v>1317</v>
      </c>
      <c r="B25" s="137"/>
      <c r="C25" s="137"/>
      <c r="D25" s="137"/>
      <c r="E25" s="137"/>
      <c r="F25" s="137"/>
      <c r="G25" s="137"/>
      <c r="H25" s="137"/>
      <c r="I25" s="137"/>
      <c r="J25" s="137"/>
      <c r="K25" s="137"/>
      <c r="L25" s="137"/>
      <c r="M25" s="137"/>
    </row>
    <row r="26" spans="1:204" ht="3.75" customHeight="1" x14ac:dyDescent="0.25"/>
    <row r="27" spans="1:204" ht="23.25" customHeight="1" x14ac:dyDescent="0.25">
      <c r="A27" s="138" t="s">
        <v>1309</v>
      </c>
      <c r="B27" s="138"/>
      <c r="C27" s="138"/>
      <c r="D27" s="138"/>
      <c r="E27" s="138"/>
      <c r="F27" s="138"/>
      <c r="G27" s="138"/>
      <c r="H27" s="138"/>
      <c r="I27" s="138"/>
      <c r="J27" s="138"/>
      <c r="K27" s="138"/>
      <c r="L27" s="138"/>
      <c r="M27" s="138"/>
    </row>
    <row r="28" spans="1:204" hidden="1" x14ac:dyDescent="0.25"/>
    <row r="29" spans="1:204" ht="30.75" customHeight="1" x14ac:dyDescent="0.25">
      <c r="A29" s="139" t="s">
        <v>1310</v>
      </c>
      <c r="B29" s="139"/>
      <c r="C29" s="139"/>
      <c r="D29" s="139"/>
      <c r="E29" s="139"/>
      <c r="F29" s="139"/>
      <c r="G29" s="139"/>
      <c r="H29" s="139"/>
      <c r="I29" s="139"/>
      <c r="J29" s="139"/>
      <c r="K29" s="139"/>
      <c r="L29" s="139"/>
      <c r="M29" s="139"/>
    </row>
    <row r="31" spans="1:204" hidden="1" x14ac:dyDescent="0.25">
      <c r="A31" s="114" t="s">
        <v>1261</v>
      </c>
      <c r="B31" s="124">
        <f>VLOOKUP(B5,Dates!A:D,4,FALSE)</f>
        <v>41469</v>
      </c>
    </row>
    <row r="32" spans="1:204" hidden="1" x14ac:dyDescent="0.25">
      <c r="A32" s="114" t="s">
        <v>1301</v>
      </c>
      <c r="B32" s="114">
        <f>VLOOKUP(B7,Paramètres!M:N,2,FALSE)</f>
        <v>3</v>
      </c>
    </row>
    <row r="33" spans="1:203" hidden="1" x14ac:dyDescent="0.25">
      <c r="A33" s="114" t="s">
        <v>1303</v>
      </c>
      <c r="B33" s="114">
        <f>B32*4.33333333333333</f>
        <v>12.999999999999991</v>
      </c>
    </row>
    <row r="34" spans="1:203" hidden="1" x14ac:dyDescent="0.25">
      <c r="A34" s="114" t="s">
        <v>1307</v>
      </c>
      <c r="B34" s="114">
        <v>7</v>
      </c>
    </row>
    <row r="35" spans="1:203" hidden="1" x14ac:dyDescent="0.25"/>
    <row r="36" spans="1:203" hidden="1" x14ac:dyDescent="0.25">
      <c r="A36" s="114" t="s">
        <v>1306</v>
      </c>
      <c r="B36" s="114">
        <v>1</v>
      </c>
      <c r="C36" s="114">
        <v>2</v>
      </c>
      <c r="D36" s="114">
        <v>3</v>
      </c>
      <c r="E36" s="114">
        <v>4</v>
      </c>
      <c r="F36" s="114">
        <v>5</v>
      </c>
      <c r="G36" s="114">
        <v>6</v>
      </c>
      <c r="H36" s="114">
        <v>7</v>
      </c>
      <c r="I36" s="114">
        <v>8</v>
      </c>
      <c r="J36" s="114">
        <v>9</v>
      </c>
      <c r="K36" s="114">
        <v>10</v>
      </c>
      <c r="L36" s="114">
        <v>11</v>
      </c>
      <c r="M36" s="114">
        <v>12</v>
      </c>
      <c r="N36" s="114">
        <v>13</v>
      </c>
      <c r="O36" s="114">
        <v>14</v>
      </c>
      <c r="P36" s="114">
        <v>15</v>
      </c>
      <c r="Q36" s="114">
        <v>16</v>
      </c>
      <c r="R36" s="114">
        <v>17</v>
      </c>
      <c r="S36" s="114">
        <v>18</v>
      </c>
      <c r="T36" s="114">
        <v>19</v>
      </c>
      <c r="U36" s="114">
        <v>20</v>
      </c>
      <c r="V36" s="114">
        <v>21</v>
      </c>
      <c r="W36" s="114">
        <v>22</v>
      </c>
      <c r="X36" s="114">
        <v>23</v>
      </c>
      <c r="Y36" s="114">
        <v>24</v>
      </c>
      <c r="Z36" s="114">
        <v>25</v>
      </c>
      <c r="AA36" s="114">
        <v>26</v>
      </c>
      <c r="AB36" s="114">
        <v>27</v>
      </c>
      <c r="AC36" s="114">
        <v>28</v>
      </c>
      <c r="AD36" s="114">
        <v>29</v>
      </c>
      <c r="AE36" s="114">
        <v>30</v>
      </c>
      <c r="AF36" s="114">
        <v>31</v>
      </c>
      <c r="AG36" s="114">
        <v>32</v>
      </c>
      <c r="AH36" s="114">
        <v>33</v>
      </c>
      <c r="AI36" s="114">
        <v>34</v>
      </c>
      <c r="AJ36" s="114">
        <v>35</v>
      </c>
      <c r="AK36" s="114">
        <v>36</v>
      </c>
      <c r="AL36" s="114">
        <v>37</v>
      </c>
      <c r="AM36" s="114">
        <v>38</v>
      </c>
      <c r="AN36" s="114">
        <v>39</v>
      </c>
      <c r="AO36" s="114">
        <v>40</v>
      </c>
      <c r="AP36" s="114">
        <v>41</v>
      </c>
      <c r="AQ36" s="114">
        <v>42</v>
      </c>
      <c r="AR36" s="114">
        <v>43</v>
      </c>
      <c r="AS36" s="114">
        <v>44</v>
      </c>
      <c r="AT36" s="114">
        <v>45</v>
      </c>
      <c r="AU36" s="114">
        <v>46</v>
      </c>
      <c r="AV36" s="114">
        <v>47</v>
      </c>
      <c r="AW36" s="114">
        <v>48</v>
      </c>
      <c r="AX36" s="114">
        <v>49</v>
      </c>
      <c r="AY36" s="114">
        <v>50</v>
      </c>
      <c r="AZ36" s="114">
        <v>51</v>
      </c>
      <c r="BA36" s="114">
        <v>52</v>
      </c>
      <c r="BB36" s="114">
        <v>53</v>
      </c>
      <c r="BC36" s="114">
        <v>54</v>
      </c>
      <c r="BD36" s="114">
        <v>55</v>
      </c>
      <c r="BE36" s="114">
        <v>56</v>
      </c>
      <c r="BF36" s="114">
        <v>57</v>
      </c>
      <c r="BG36" s="114">
        <v>58</v>
      </c>
      <c r="BH36" s="114">
        <v>59</v>
      </c>
      <c r="BI36" s="114">
        <v>60</v>
      </c>
      <c r="BJ36" s="114">
        <v>61</v>
      </c>
      <c r="BK36" s="114">
        <v>62</v>
      </c>
      <c r="BL36" s="114">
        <v>63</v>
      </c>
      <c r="BM36" s="114">
        <v>64</v>
      </c>
      <c r="BN36" s="114">
        <v>65</v>
      </c>
      <c r="BO36" s="114">
        <v>66</v>
      </c>
      <c r="BP36" s="114">
        <v>67</v>
      </c>
      <c r="BQ36" s="114">
        <v>68</v>
      </c>
      <c r="BR36" s="114">
        <v>69</v>
      </c>
      <c r="BS36" s="114">
        <v>70</v>
      </c>
      <c r="BT36" s="114">
        <v>71</v>
      </c>
      <c r="BU36" s="114">
        <v>72</v>
      </c>
      <c r="BV36" s="114">
        <v>73</v>
      </c>
      <c r="BW36" s="114">
        <v>74</v>
      </c>
      <c r="BX36" s="114">
        <v>75</v>
      </c>
      <c r="BY36" s="114">
        <v>76</v>
      </c>
      <c r="BZ36" s="114">
        <v>77</v>
      </c>
      <c r="CA36" s="114">
        <v>78</v>
      </c>
      <c r="CB36" s="114">
        <v>79</v>
      </c>
      <c r="CC36" s="114">
        <v>80</v>
      </c>
      <c r="CD36" s="114">
        <v>81</v>
      </c>
      <c r="CE36" s="114">
        <v>82</v>
      </c>
      <c r="CF36" s="114">
        <v>83</v>
      </c>
      <c r="CG36" s="114">
        <v>84</v>
      </c>
      <c r="CH36" s="114">
        <v>85</v>
      </c>
      <c r="CI36" s="114">
        <v>86</v>
      </c>
      <c r="CJ36" s="114">
        <v>87</v>
      </c>
      <c r="CK36" s="114">
        <v>88</v>
      </c>
      <c r="CL36" s="114">
        <v>89</v>
      </c>
      <c r="CM36" s="114">
        <v>90</v>
      </c>
      <c r="CN36" s="114">
        <v>91</v>
      </c>
      <c r="CO36" s="114">
        <v>92</v>
      </c>
      <c r="CP36" s="114">
        <v>93</v>
      </c>
      <c r="CQ36" s="114">
        <v>94</v>
      </c>
      <c r="CR36" s="114">
        <v>95</v>
      </c>
      <c r="CS36" s="114">
        <v>96</v>
      </c>
      <c r="CT36" s="114">
        <v>97</v>
      </c>
      <c r="CU36" s="114">
        <v>98</v>
      </c>
      <c r="CV36" s="114">
        <v>99</v>
      </c>
      <c r="CW36" s="114">
        <v>100</v>
      </c>
      <c r="CX36" s="114">
        <v>101</v>
      </c>
      <c r="CY36" s="114">
        <v>102</v>
      </c>
      <c r="CZ36" s="114">
        <v>103</v>
      </c>
      <c r="DA36" s="114">
        <v>104</v>
      </c>
      <c r="DB36" s="114">
        <v>105</v>
      </c>
      <c r="DC36" s="114">
        <v>106</v>
      </c>
      <c r="DD36" s="114">
        <v>107</v>
      </c>
      <c r="DE36" s="114">
        <v>108</v>
      </c>
      <c r="DF36" s="114">
        <v>109</v>
      </c>
      <c r="DG36" s="114">
        <v>110</v>
      </c>
      <c r="DH36" s="114">
        <v>111</v>
      </c>
      <c r="DI36" s="114">
        <v>112</v>
      </c>
      <c r="DJ36" s="114">
        <v>113</v>
      </c>
      <c r="DK36" s="114">
        <v>114</v>
      </c>
      <c r="DL36" s="114">
        <v>115</v>
      </c>
      <c r="DM36" s="114">
        <v>116</v>
      </c>
      <c r="DN36" s="114">
        <v>117</v>
      </c>
      <c r="DO36" s="114">
        <v>118</v>
      </c>
      <c r="DP36" s="114">
        <v>119</v>
      </c>
      <c r="DQ36" s="114">
        <v>120</v>
      </c>
      <c r="DR36" s="114">
        <v>121</v>
      </c>
      <c r="DS36" s="114">
        <v>122</v>
      </c>
      <c r="DT36" s="114">
        <v>123</v>
      </c>
      <c r="DU36" s="114">
        <v>124</v>
      </c>
      <c r="DV36" s="114">
        <v>125</v>
      </c>
      <c r="DW36" s="114">
        <v>126</v>
      </c>
      <c r="DX36" s="114">
        <v>127</v>
      </c>
      <c r="DY36" s="114">
        <v>128</v>
      </c>
      <c r="DZ36" s="114">
        <v>129</v>
      </c>
      <c r="EA36" s="114">
        <v>130</v>
      </c>
      <c r="EB36" s="114">
        <v>131</v>
      </c>
      <c r="EC36" s="114">
        <v>132</v>
      </c>
      <c r="ED36" s="114">
        <v>133</v>
      </c>
      <c r="EE36" s="114">
        <v>134</v>
      </c>
      <c r="EF36" s="114">
        <v>135</v>
      </c>
      <c r="EG36" s="114">
        <v>136</v>
      </c>
      <c r="EH36" s="114">
        <v>137</v>
      </c>
      <c r="EI36" s="114">
        <v>138</v>
      </c>
      <c r="EJ36" s="114">
        <v>139</v>
      </c>
      <c r="EK36" s="114">
        <v>140</v>
      </c>
      <c r="EL36" s="114">
        <v>141</v>
      </c>
      <c r="EM36" s="114">
        <v>142</v>
      </c>
      <c r="EN36" s="114">
        <v>143</v>
      </c>
      <c r="EO36" s="114">
        <v>144</v>
      </c>
      <c r="EP36" s="114">
        <v>145</v>
      </c>
      <c r="EQ36" s="114">
        <v>146</v>
      </c>
      <c r="ER36" s="114">
        <v>147</v>
      </c>
      <c r="ES36" s="114">
        <v>148</v>
      </c>
      <c r="ET36" s="114">
        <v>149</v>
      </c>
      <c r="EU36" s="114">
        <v>150</v>
      </c>
      <c r="EV36" s="114">
        <v>151</v>
      </c>
      <c r="EW36" s="114">
        <v>152</v>
      </c>
      <c r="EX36" s="114">
        <v>153</v>
      </c>
      <c r="EY36" s="114">
        <v>154</v>
      </c>
      <c r="EZ36" s="114">
        <v>155</v>
      </c>
      <c r="FA36" s="114">
        <v>156</v>
      </c>
      <c r="FB36" s="114">
        <v>157</v>
      </c>
      <c r="FC36" s="114">
        <v>158</v>
      </c>
      <c r="FD36" s="114">
        <v>159</v>
      </c>
      <c r="FE36" s="114">
        <v>160</v>
      </c>
      <c r="FF36" s="114">
        <v>161</v>
      </c>
      <c r="FG36" s="114">
        <v>162</v>
      </c>
      <c r="FH36" s="114">
        <v>163</v>
      </c>
      <c r="FI36" s="114">
        <v>164</v>
      </c>
      <c r="FJ36" s="114">
        <v>165</v>
      </c>
      <c r="FK36" s="114">
        <v>166</v>
      </c>
      <c r="FL36" s="114">
        <v>167</v>
      </c>
      <c r="FM36" s="114">
        <v>168</v>
      </c>
      <c r="FN36" s="114">
        <v>169</v>
      </c>
      <c r="FO36" s="114">
        <v>170</v>
      </c>
      <c r="FP36" s="114">
        <v>171</v>
      </c>
      <c r="FQ36" s="114">
        <v>172</v>
      </c>
      <c r="FR36" s="114">
        <v>173</v>
      </c>
      <c r="FS36" s="114">
        <v>174</v>
      </c>
      <c r="FT36" s="114">
        <v>175</v>
      </c>
      <c r="FU36" s="114">
        <v>176</v>
      </c>
      <c r="FV36" s="114">
        <v>177</v>
      </c>
      <c r="FW36" s="114">
        <v>178</v>
      </c>
      <c r="FX36" s="114">
        <v>179</v>
      </c>
      <c r="FY36" s="114">
        <v>180</v>
      </c>
      <c r="FZ36" s="114">
        <v>181</v>
      </c>
      <c r="GA36" s="114">
        <v>182</v>
      </c>
      <c r="GB36" s="114">
        <v>183</v>
      </c>
      <c r="GC36" s="114">
        <v>184</v>
      </c>
      <c r="GD36" s="114">
        <v>185</v>
      </c>
      <c r="GE36" s="114">
        <v>186</v>
      </c>
      <c r="GF36" s="114">
        <v>187</v>
      </c>
      <c r="GG36" s="114">
        <v>188</v>
      </c>
      <c r="GH36" s="114">
        <v>189</v>
      </c>
      <c r="GI36" s="114">
        <v>190</v>
      </c>
      <c r="GJ36" s="114">
        <v>191</v>
      </c>
      <c r="GK36" s="114">
        <v>192</v>
      </c>
      <c r="GL36" s="114">
        <v>193</v>
      </c>
      <c r="GM36" s="114">
        <v>194</v>
      </c>
      <c r="GN36" s="114">
        <v>195</v>
      </c>
      <c r="GO36" s="114">
        <v>196</v>
      </c>
      <c r="GP36" s="114">
        <v>197</v>
      </c>
      <c r="GQ36" s="114">
        <v>198</v>
      </c>
      <c r="GR36" s="114">
        <v>199</v>
      </c>
      <c r="GS36" s="114">
        <v>200</v>
      </c>
      <c r="GT36" s="114">
        <v>201</v>
      </c>
      <c r="GU36" s="114">
        <v>201</v>
      </c>
    </row>
    <row r="37" spans="1:203" hidden="1" x14ac:dyDescent="0.25">
      <c r="A37" s="114" t="s">
        <v>1259</v>
      </c>
      <c r="B37" s="124">
        <f>IF(B36&lt;B33,IF(B31&gt;0,B31," ")," ")</f>
        <v>41469</v>
      </c>
      <c r="C37" s="124">
        <f>B37+7</f>
        <v>41476</v>
      </c>
      <c r="D37" s="124">
        <f t="shared" ref="D37:BO37" si="13">C37+7</f>
        <v>41483</v>
      </c>
      <c r="E37" s="124">
        <f t="shared" si="13"/>
        <v>41490</v>
      </c>
      <c r="F37" s="124">
        <f t="shared" si="13"/>
        <v>41497</v>
      </c>
      <c r="G37" s="124">
        <f t="shared" si="13"/>
        <v>41504</v>
      </c>
      <c r="H37" s="124">
        <f t="shared" si="13"/>
        <v>41511</v>
      </c>
      <c r="I37" s="124">
        <f t="shared" si="13"/>
        <v>41518</v>
      </c>
      <c r="J37" s="124">
        <f t="shared" si="13"/>
        <v>41525</v>
      </c>
      <c r="K37" s="124">
        <f t="shared" si="13"/>
        <v>41532</v>
      </c>
      <c r="L37" s="124">
        <f t="shared" si="13"/>
        <v>41539</v>
      </c>
      <c r="M37" s="124">
        <f t="shared" si="13"/>
        <v>41546</v>
      </c>
      <c r="N37" s="124">
        <f t="shared" si="13"/>
        <v>41553</v>
      </c>
      <c r="O37" s="124">
        <f t="shared" si="13"/>
        <v>41560</v>
      </c>
      <c r="P37" s="124">
        <f t="shared" si="13"/>
        <v>41567</v>
      </c>
      <c r="Q37" s="124">
        <f t="shared" si="13"/>
        <v>41574</v>
      </c>
      <c r="R37" s="124">
        <f t="shared" si="13"/>
        <v>41581</v>
      </c>
      <c r="S37" s="124">
        <f t="shared" si="13"/>
        <v>41588</v>
      </c>
      <c r="T37" s="124">
        <f t="shared" si="13"/>
        <v>41595</v>
      </c>
      <c r="U37" s="124">
        <f t="shared" si="13"/>
        <v>41602</v>
      </c>
      <c r="V37" s="124">
        <f t="shared" si="13"/>
        <v>41609</v>
      </c>
      <c r="W37" s="124">
        <f t="shared" si="13"/>
        <v>41616</v>
      </c>
      <c r="X37" s="124">
        <f t="shared" si="13"/>
        <v>41623</v>
      </c>
      <c r="Y37" s="124">
        <f t="shared" si="13"/>
        <v>41630</v>
      </c>
      <c r="Z37" s="124">
        <f t="shared" si="13"/>
        <v>41637</v>
      </c>
      <c r="AA37" s="124">
        <f t="shared" si="13"/>
        <v>41644</v>
      </c>
      <c r="AB37" s="124">
        <f t="shared" si="13"/>
        <v>41651</v>
      </c>
      <c r="AC37" s="124">
        <f t="shared" si="13"/>
        <v>41658</v>
      </c>
      <c r="AD37" s="124">
        <f t="shared" si="13"/>
        <v>41665</v>
      </c>
      <c r="AE37" s="124">
        <f t="shared" si="13"/>
        <v>41672</v>
      </c>
      <c r="AF37" s="124">
        <f t="shared" si="13"/>
        <v>41679</v>
      </c>
      <c r="AG37" s="124">
        <f t="shared" si="13"/>
        <v>41686</v>
      </c>
      <c r="AH37" s="124">
        <f t="shared" si="13"/>
        <v>41693</v>
      </c>
      <c r="AI37" s="124">
        <f t="shared" si="13"/>
        <v>41700</v>
      </c>
      <c r="AJ37" s="124">
        <f t="shared" si="13"/>
        <v>41707</v>
      </c>
      <c r="AK37" s="124">
        <f t="shared" si="13"/>
        <v>41714</v>
      </c>
      <c r="AL37" s="124">
        <f t="shared" si="13"/>
        <v>41721</v>
      </c>
      <c r="AM37" s="124">
        <f t="shared" si="13"/>
        <v>41728</v>
      </c>
      <c r="AN37" s="124">
        <f t="shared" si="13"/>
        <v>41735</v>
      </c>
      <c r="AO37" s="124">
        <f t="shared" si="13"/>
        <v>41742</v>
      </c>
      <c r="AP37" s="124">
        <f t="shared" si="13"/>
        <v>41749</v>
      </c>
      <c r="AQ37" s="124">
        <f t="shared" si="13"/>
        <v>41756</v>
      </c>
      <c r="AR37" s="124">
        <f t="shared" si="13"/>
        <v>41763</v>
      </c>
      <c r="AS37" s="124">
        <f t="shared" si="13"/>
        <v>41770</v>
      </c>
      <c r="AT37" s="124">
        <f t="shared" si="13"/>
        <v>41777</v>
      </c>
      <c r="AU37" s="124">
        <f t="shared" si="13"/>
        <v>41784</v>
      </c>
      <c r="AV37" s="124">
        <f t="shared" si="13"/>
        <v>41791</v>
      </c>
      <c r="AW37" s="124">
        <f t="shared" si="13"/>
        <v>41798</v>
      </c>
      <c r="AX37" s="124">
        <f t="shared" si="13"/>
        <v>41805</v>
      </c>
      <c r="AY37" s="124">
        <f t="shared" si="13"/>
        <v>41812</v>
      </c>
      <c r="AZ37" s="124">
        <f t="shared" si="13"/>
        <v>41819</v>
      </c>
      <c r="BA37" s="124">
        <f t="shared" si="13"/>
        <v>41826</v>
      </c>
      <c r="BB37" s="124">
        <f t="shared" si="13"/>
        <v>41833</v>
      </c>
      <c r="BC37" s="124">
        <f t="shared" si="13"/>
        <v>41840</v>
      </c>
      <c r="BD37" s="124">
        <f>BC37+7</f>
        <v>41847</v>
      </c>
      <c r="BE37" s="124">
        <f t="shared" si="13"/>
        <v>41854</v>
      </c>
      <c r="BF37" s="124">
        <f t="shared" si="13"/>
        <v>41861</v>
      </c>
      <c r="BG37" s="124">
        <f t="shared" si="13"/>
        <v>41868</v>
      </c>
      <c r="BH37" s="124">
        <f t="shared" si="13"/>
        <v>41875</v>
      </c>
      <c r="BI37" s="124">
        <f t="shared" si="13"/>
        <v>41882</v>
      </c>
      <c r="BJ37" s="124">
        <f t="shared" si="13"/>
        <v>41889</v>
      </c>
      <c r="BK37" s="124">
        <f t="shared" si="13"/>
        <v>41896</v>
      </c>
      <c r="BL37" s="124">
        <f t="shared" si="13"/>
        <v>41903</v>
      </c>
      <c r="BM37" s="124">
        <f t="shared" si="13"/>
        <v>41910</v>
      </c>
      <c r="BN37" s="124">
        <f t="shared" si="13"/>
        <v>41917</v>
      </c>
      <c r="BO37" s="124">
        <f t="shared" si="13"/>
        <v>41924</v>
      </c>
      <c r="BP37" s="124">
        <f t="shared" ref="BP37:EA37" si="14">BO37+7</f>
        <v>41931</v>
      </c>
      <c r="BQ37" s="124">
        <f t="shared" si="14"/>
        <v>41938</v>
      </c>
      <c r="BR37" s="124">
        <f t="shared" si="14"/>
        <v>41945</v>
      </c>
      <c r="BS37" s="124">
        <f t="shared" si="14"/>
        <v>41952</v>
      </c>
      <c r="BT37" s="124">
        <f t="shared" si="14"/>
        <v>41959</v>
      </c>
      <c r="BU37" s="124">
        <f t="shared" si="14"/>
        <v>41966</v>
      </c>
      <c r="BV37" s="124">
        <f t="shared" si="14"/>
        <v>41973</v>
      </c>
      <c r="BW37" s="124">
        <f t="shared" si="14"/>
        <v>41980</v>
      </c>
      <c r="BX37" s="124">
        <f t="shared" si="14"/>
        <v>41987</v>
      </c>
      <c r="BY37" s="124">
        <f t="shared" si="14"/>
        <v>41994</v>
      </c>
      <c r="BZ37" s="124">
        <f t="shared" si="14"/>
        <v>42001</v>
      </c>
      <c r="CA37" s="124">
        <f t="shared" si="14"/>
        <v>42008</v>
      </c>
      <c r="CB37" s="124">
        <f t="shared" si="14"/>
        <v>42015</v>
      </c>
      <c r="CC37" s="124">
        <f t="shared" si="14"/>
        <v>42022</v>
      </c>
      <c r="CD37" s="124">
        <f t="shared" si="14"/>
        <v>42029</v>
      </c>
      <c r="CE37" s="124">
        <f t="shared" si="14"/>
        <v>42036</v>
      </c>
      <c r="CF37" s="124">
        <f t="shared" si="14"/>
        <v>42043</v>
      </c>
      <c r="CG37" s="124">
        <f t="shared" si="14"/>
        <v>42050</v>
      </c>
      <c r="CH37" s="124">
        <f t="shared" si="14"/>
        <v>42057</v>
      </c>
      <c r="CI37" s="124">
        <f t="shared" si="14"/>
        <v>42064</v>
      </c>
      <c r="CJ37" s="124">
        <f t="shared" si="14"/>
        <v>42071</v>
      </c>
      <c r="CK37" s="124">
        <f t="shared" si="14"/>
        <v>42078</v>
      </c>
      <c r="CL37" s="124">
        <f t="shared" si="14"/>
        <v>42085</v>
      </c>
      <c r="CM37" s="124">
        <f t="shared" si="14"/>
        <v>42092</v>
      </c>
      <c r="CN37" s="124">
        <f t="shared" si="14"/>
        <v>42099</v>
      </c>
      <c r="CO37" s="124">
        <f t="shared" si="14"/>
        <v>42106</v>
      </c>
      <c r="CP37" s="124">
        <f t="shared" si="14"/>
        <v>42113</v>
      </c>
      <c r="CQ37" s="124">
        <f t="shared" si="14"/>
        <v>42120</v>
      </c>
      <c r="CR37" s="124">
        <f t="shared" si="14"/>
        <v>42127</v>
      </c>
      <c r="CS37" s="124">
        <f t="shared" si="14"/>
        <v>42134</v>
      </c>
      <c r="CT37" s="124">
        <f t="shared" si="14"/>
        <v>42141</v>
      </c>
      <c r="CU37" s="124">
        <f t="shared" si="14"/>
        <v>42148</v>
      </c>
      <c r="CV37" s="124">
        <f t="shared" si="14"/>
        <v>42155</v>
      </c>
      <c r="CW37" s="124">
        <f t="shared" si="14"/>
        <v>42162</v>
      </c>
      <c r="CX37" s="124">
        <f t="shared" si="14"/>
        <v>42169</v>
      </c>
      <c r="CY37" s="124">
        <f t="shared" si="14"/>
        <v>42176</v>
      </c>
      <c r="CZ37" s="124">
        <f t="shared" si="14"/>
        <v>42183</v>
      </c>
      <c r="DA37" s="124">
        <f t="shared" si="14"/>
        <v>42190</v>
      </c>
      <c r="DB37" s="124">
        <f t="shared" si="14"/>
        <v>42197</v>
      </c>
      <c r="DC37" s="124">
        <f t="shared" si="14"/>
        <v>42204</v>
      </c>
      <c r="DD37" s="124">
        <f t="shared" si="14"/>
        <v>42211</v>
      </c>
      <c r="DE37" s="124">
        <f t="shared" si="14"/>
        <v>42218</v>
      </c>
      <c r="DF37" s="124">
        <f t="shared" si="14"/>
        <v>42225</v>
      </c>
      <c r="DG37" s="124">
        <f t="shared" si="14"/>
        <v>42232</v>
      </c>
      <c r="DH37" s="124">
        <f t="shared" si="14"/>
        <v>42239</v>
      </c>
      <c r="DI37" s="124">
        <f t="shared" si="14"/>
        <v>42246</v>
      </c>
      <c r="DJ37" s="124">
        <f t="shared" si="14"/>
        <v>42253</v>
      </c>
      <c r="DK37" s="124">
        <f t="shared" si="14"/>
        <v>42260</v>
      </c>
      <c r="DL37" s="124">
        <f t="shared" si="14"/>
        <v>42267</v>
      </c>
      <c r="DM37" s="124">
        <f t="shared" si="14"/>
        <v>42274</v>
      </c>
      <c r="DN37" s="124">
        <f t="shared" si="14"/>
        <v>42281</v>
      </c>
      <c r="DO37" s="124">
        <f t="shared" si="14"/>
        <v>42288</v>
      </c>
      <c r="DP37" s="124">
        <f t="shared" si="14"/>
        <v>42295</v>
      </c>
      <c r="DQ37" s="124">
        <f t="shared" si="14"/>
        <v>42302</v>
      </c>
      <c r="DR37" s="124">
        <f t="shared" si="14"/>
        <v>42309</v>
      </c>
      <c r="DS37" s="124">
        <f t="shared" si="14"/>
        <v>42316</v>
      </c>
      <c r="DT37" s="124">
        <f t="shared" si="14"/>
        <v>42323</v>
      </c>
      <c r="DU37" s="124">
        <f t="shared" si="14"/>
        <v>42330</v>
      </c>
      <c r="DV37" s="124">
        <f t="shared" si="14"/>
        <v>42337</v>
      </c>
      <c r="DW37" s="124">
        <f t="shared" si="14"/>
        <v>42344</v>
      </c>
      <c r="DX37" s="124">
        <f t="shared" si="14"/>
        <v>42351</v>
      </c>
      <c r="DY37" s="124">
        <f t="shared" si="14"/>
        <v>42358</v>
      </c>
      <c r="DZ37" s="124">
        <f t="shared" si="14"/>
        <v>42365</v>
      </c>
      <c r="EA37" s="124">
        <f t="shared" si="14"/>
        <v>42372</v>
      </c>
      <c r="EB37" s="124">
        <f t="shared" ref="EB37:GM37" si="15">EA37+7</f>
        <v>42379</v>
      </c>
      <c r="EC37" s="124">
        <f t="shared" si="15"/>
        <v>42386</v>
      </c>
      <c r="ED37" s="124">
        <f t="shared" si="15"/>
        <v>42393</v>
      </c>
      <c r="EE37" s="124">
        <f t="shared" si="15"/>
        <v>42400</v>
      </c>
      <c r="EF37" s="124">
        <f t="shared" si="15"/>
        <v>42407</v>
      </c>
      <c r="EG37" s="124">
        <f t="shared" si="15"/>
        <v>42414</v>
      </c>
      <c r="EH37" s="124">
        <f t="shared" si="15"/>
        <v>42421</v>
      </c>
      <c r="EI37" s="124">
        <f t="shared" si="15"/>
        <v>42428</v>
      </c>
      <c r="EJ37" s="124">
        <f t="shared" si="15"/>
        <v>42435</v>
      </c>
      <c r="EK37" s="124">
        <f t="shared" si="15"/>
        <v>42442</v>
      </c>
      <c r="EL37" s="124">
        <f t="shared" si="15"/>
        <v>42449</v>
      </c>
      <c r="EM37" s="124">
        <f t="shared" si="15"/>
        <v>42456</v>
      </c>
      <c r="EN37" s="124">
        <f t="shared" si="15"/>
        <v>42463</v>
      </c>
      <c r="EO37" s="124">
        <f t="shared" si="15"/>
        <v>42470</v>
      </c>
      <c r="EP37" s="124">
        <f t="shared" si="15"/>
        <v>42477</v>
      </c>
      <c r="EQ37" s="124">
        <f t="shared" si="15"/>
        <v>42484</v>
      </c>
      <c r="ER37" s="124">
        <f t="shared" si="15"/>
        <v>42491</v>
      </c>
      <c r="ES37" s="124">
        <f t="shared" si="15"/>
        <v>42498</v>
      </c>
      <c r="ET37" s="124">
        <f t="shared" si="15"/>
        <v>42505</v>
      </c>
      <c r="EU37" s="124">
        <f t="shared" si="15"/>
        <v>42512</v>
      </c>
      <c r="EV37" s="124">
        <f t="shared" si="15"/>
        <v>42519</v>
      </c>
      <c r="EW37" s="124">
        <f t="shared" si="15"/>
        <v>42526</v>
      </c>
      <c r="EX37" s="124">
        <f t="shared" si="15"/>
        <v>42533</v>
      </c>
      <c r="EY37" s="124">
        <f t="shared" si="15"/>
        <v>42540</v>
      </c>
      <c r="EZ37" s="124">
        <f t="shared" si="15"/>
        <v>42547</v>
      </c>
      <c r="FA37" s="124">
        <f t="shared" si="15"/>
        <v>42554</v>
      </c>
      <c r="FB37" s="124">
        <f t="shared" si="15"/>
        <v>42561</v>
      </c>
      <c r="FC37" s="124">
        <f t="shared" si="15"/>
        <v>42568</v>
      </c>
      <c r="FD37" s="124">
        <f t="shared" si="15"/>
        <v>42575</v>
      </c>
      <c r="FE37" s="124">
        <f t="shared" si="15"/>
        <v>42582</v>
      </c>
      <c r="FF37" s="124">
        <f t="shared" si="15"/>
        <v>42589</v>
      </c>
      <c r="FG37" s="124">
        <f t="shared" si="15"/>
        <v>42596</v>
      </c>
      <c r="FH37" s="124">
        <f t="shared" si="15"/>
        <v>42603</v>
      </c>
      <c r="FI37" s="124">
        <f t="shared" si="15"/>
        <v>42610</v>
      </c>
      <c r="FJ37" s="124">
        <f t="shared" si="15"/>
        <v>42617</v>
      </c>
      <c r="FK37" s="124">
        <f t="shared" si="15"/>
        <v>42624</v>
      </c>
      <c r="FL37" s="124">
        <f t="shared" si="15"/>
        <v>42631</v>
      </c>
      <c r="FM37" s="124">
        <f t="shared" si="15"/>
        <v>42638</v>
      </c>
      <c r="FN37" s="124">
        <f t="shared" si="15"/>
        <v>42645</v>
      </c>
      <c r="FO37" s="124">
        <f t="shared" si="15"/>
        <v>42652</v>
      </c>
      <c r="FP37" s="124">
        <f t="shared" si="15"/>
        <v>42659</v>
      </c>
      <c r="FQ37" s="124">
        <f t="shared" si="15"/>
        <v>42666</v>
      </c>
      <c r="FR37" s="124">
        <f t="shared" si="15"/>
        <v>42673</v>
      </c>
      <c r="FS37" s="124">
        <f t="shared" si="15"/>
        <v>42680</v>
      </c>
      <c r="FT37" s="124">
        <f t="shared" si="15"/>
        <v>42687</v>
      </c>
      <c r="FU37" s="124">
        <f t="shared" si="15"/>
        <v>42694</v>
      </c>
      <c r="FV37" s="124">
        <f t="shared" si="15"/>
        <v>42701</v>
      </c>
      <c r="FW37" s="124">
        <f t="shared" si="15"/>
        <v>42708</v>
      </c>
      <c r="FX37" s="124">
        <f t="shared" si="15"/>
        <v>42715</v>
      </c>
      <c r="FY37" s="124">
        <f t="shared" si="15"/>
        <v>42722</v>
      </c>
      <c r="FZ37" s="124">
        <f t="shared" si="15"/>
        <v>42729</v>
      </c>
      <c r="GA37" s="124">
        <f t="shared" si="15"/>
        <v>42736</v>
      </c>
      <c r="GB37" s="124">
        <f t="shared" si="15"/>
        <v>42743</v>
      </c>
      <c r="GC37" s="124">
        <f t="shared" si="15"/>
        <v>42750</v>
      </c>
      <c r="GD37" s="124">
        <f t="shared" si="15"/>
        <v>42757</v>
      </c>
      <c r="GE37" s="124">
        <f t="shared" si="15"/>
        <v>42764</v>
      </c>
      <c r="GF37" s="124">
        <f t="shared" si="15"/>
        <v>42771</v>
      </c>
      <c r="GG37" s="124">
        <f t="shared" si="15"/>
        <v>42778</v>
      </c>
      <c r="GH37" s="124">
        <f t="shared" si="15"/>
        <v>42785</v>
      </c>
      <c r="GI37" s="124">
        <f t="shared" si="15"/>
        <v>42792</v>
      </c>
      <c r="GJ37" s="124">
        <f t="shared" si="15"/>
        <v>42799</v>
      </c>
      <c r="GK37" s="124">
        <f t="shared" si="15"/>
        <v>42806</v>
      </c>
      <c r="GL37" s="124">
        <f t="shared" si="15"/>
        <v>42813</v>
      </c>
      <c r="GM37" s="124">
        <f t="shared" si="15"/>
        <v>42820</v>
      </c>
      <c r="GN37" s="124">
        <f t="shared" ref="GN37:GU37" si="16">GM37+7</f>
        <v>42827</v>
      </c>
      <c r="GO37" s="124">
        <f t="shared" si="16"/>
        <v>42834</v>
      </c>
      <c r="GP37" s="124">
        <f t="shared" si="16"/>
        <v>42841</v>
      </c>
      <c r="GQ37" s="124">
        <f t="shared" si="16"/>
        <v>42848</v>
      </c>
      <c r="GR37" s="124">
        <f t="shared" si="16"/>
        <v>42855</v>
      </c>
      <c r="GS37" s="124">
        <f t="shared" si="16"/>
        <v>42862</v>
      </c>
      <c r="GT37" s="124">
        <f t="shared" si="16"/>
        <v>42869</v>
      </c>
      <c r="GU37" s="124">
        <f t="shared" si="16"/>
        <v>42876</v>
      </c>
    </row>
    <row r="38" spans="1:203" hidden="1" x14ac:dyDescent="0.25">
      <c r="A38" s="114" t="s">
        <v>1305</v>
      </c>
      <c r="B38" s="126">
        <f t="shared" ref="B38:BM38" si="17">IFERROR(MONTH(B12)," ")</f>
        <v>7</v>
      </c>
      <c r="C38" s="126">
        <f t="shared" si="17"/>
        <v>7</v>
      </c>
      <c r="D38" s="126">
        <f t="shared" si="17"/>
        <v>7</v>
      </c>
      <c r="E38" s="126">
        <f t="shared" si="17"/>
        <v>8</v>
      </c>
      <c r="F38" s="126">
        <f t="shared" si="17"/>
        <v>8</v>
      </c>
      <c r="G38" s="126">
        <f t="shared" si="17"/>
        <v>8</v>
      </c>
      <c r="H38" s="126">
        <f t="shared" si="17"/>
        <v>8</v>
      </c>
      <c r="I38" s="126">
        <f t="shared" si="17"/>
        <v>9</v>
      </c>
      <c r="J38" s="126">
        <f t="shared" si="17"/>
        <v>9</v>
      </c>
      <c r="K38" s="126">
        <f t="shared" si="17"/>
        <v>9</v>
      </c>
      <c r="L38" s="126">
        <f t="shared" si="17"/>
        <v>9</v>
      </c>
      <c r="M38" s="126">
        <f t="shared" si="17"/>
        <v>9</v>
      </c>
      <c r="N38" s="126" t="str">
        <f t="shared" si="17"/>
        <v xml:space="preserve"> </v>
      </c>
      <c r="O38" s="126" t="str">
        <f t="shared" si="17"/>
        <v xml:space="preserve"> </v>
      </c>
      <c r="P38" s="126" t="str">
        <f t="shared" si="17"/>
        <v xml:space="preserve"> </v>
      </c>
      <c r="Q38" s="126" t="str">
        <f t="shared" si="17"/>
        <v xml:space="preserve"> </v>
      </c>
      <c r="R38" s="126" t="str">
        <f t="shared" si="17"/>
        <v xml:space="preserve"> </v>
      </c>
      <c r="S38" s="126" t="str">
        <f t="shared" si="17"/>
        <v xml:space="preserve"> </v>
      </c>
      <c r="T38" s="126" t="str">
        <f t="shared" si="17"/>
        <v xml:space="preserve"> </v>
      </c>
      <c r="U38" s="126" t="str">
        <f t="shared" si="17"/>
        <v xml:space="preserve"> </v>
      </c>
      <c r="V38" s="126" t="str">
        <f t="shared" si="17"/>
        <v xml:space="preserve"> </v>
      </c>
      <c r="W38" s="126" t="str">
        <f t="shared" si="17"/>
        <v xml:space="preserve"> </v>
      </c>
      <c r="X38" s="126" t="str">
        <f t="shared" si="17"/>
        <v xml:space="preserve"> </v>
      </c>
      <c r="Y38" s="126" t="str">
        <f t="shared" si="17"/>
        <v xml:space="preserve"> </v>
      </c>
      <c r="Z38" s="126" t="str">
        <f t="shared" si="17"/>
        <v xml:space="preserve"> </v>
      </c>
      <c r="AA38" s="126" t="str">
        <f t="shared" si="17"/>
        <v xml:space="preserve"> </v>
      </c>
      <c r="AB38" s="126" t="str">
        <f t="shared" si="17"/>
        <v xml:space="preserve"> </v>
      </c>
      <c r="AC38" s="126" t="str">
        <f t="shared" si="17"/>
        <v xml:space="preserve"> </v>
      </c>
      <c r="AD38" s="126" t="str">
        <f t="shared" si="17"/>
        <v xml:space="preserve"> </v>
      </c>
      <c r="AE38" s="126" t="str">
        <f t="shared" si="17"/>
        <v xml:space="preserve"> </v>
      </c>
      <c r="AF38" s="126" t="str">
        <f t="shared" si="17"/>
        <v xml:space="preserve"> </v>
      </c>
      <c r="AG38" s="126" t="str">
        <f t="shared" si="17"/>
        <v xml:space="preserve"> </v>
      </c>
      <c r="AH38" s="126" t="str">
        <f t="shared" si="17"/>
        <v xml:space="preserve"> </v>
      </c>
      <c r="AI38" s="126" t="str">
        <f t="shared" si="17"/>
        <v xml:space="preserve"> </v>
      </c>
      <c r="AJ38" s="126" t="str">
        <f t="shared" si="17"/>
        <v xml:space="preserve"> </v>
      </c>
      <c r="AK38" s="126" t="str">
        <f t="shared" si="17"/>
        <v xml:space="preserve"> </v>
      </c>
      <c r="AL38" s="126" t="str">
        <f t="shared" si="17"/>
        <v xml:space="preserve"> </v>
      </c>
      <c r="AM38" s="126" t="str">
        <f t="shared" si="17"/>
        <v xml:space="preserve"> </v>
      </c>
      <c r="AN38" s="126" t="str">
        <f t="shared" si="17"/>
        <v xml:space="preserve"> </v>
      </c>
      <c r="AO38" s="126" t="str">
        <f t="shared" si="17"/>
        <v xml:space="preserve"> </v>
      </c>
      <c r="AP38" s="126" t="str">
        <f t="shared" si="17"/>
        <v xml:space="preserve"> </v>
      </c>
      <c r="AQ38" s="126" t="str">
        <f t="shared" si="17"/>
        <v xml:space="preserve"> </v>
      </c>
      <c r="AR38" s="126" t="str">
        <f t="shared" si="17"/>
        <v xml:space="preserve"> </v>
      </c>
      <c r="AS38" s="126" t="str">
        <f t="shared" si="17"/>
        <v xml:space="preserve"> </v>
      </c>
      <c r="AT38" s="126" t="str">
        <f t="shared" si="17"/>
        <v xml:space="preserve"> </v>
      </c>
      <c r="AU38" s="126" t="str">
        <f t="shared" si="17"/>
        <v xml:space="preserve"> </v>
      </c>
      <c r="AV38" s="126" t="str">
        <f t="shared" si="17"/>
        <v xml:space="preserve"> </v>
      </c>
      <c r="AW38" s="126" t="str">
        <f t="shared" si="17"/>
        <v xml:space="preserve"> </v>
      </c>
      <c r="AX38" s="126" t="str">
        <f t="shared" si="17"/>
        <v xml:space="preserve"> </v>
      </c>
      <c r="AY38" s="126" t="str">
        <f t="shared" si="17"/>
        <v xml:space="preserve"> </v>
      </c>
      <c r="AZ38" s="126" t="str">
        <f t="shared" si="17"/>
        <v xml:space="preserve"> </v>
      </c>
      <c r="BA38" s="126" t="str">
        <f t="shared" si="17"/>
        <v xml:space="preserve"> </v>
      </c>
      <c r="BB38" s="126" t="str">
        <f t="shared" si="17"/>
        <v xml:space="preserve"> </v>
      </c>
      <c r="BC38" s="126" t="str">
        <f t="shared" si="17"/>
        <v xml:space="preserve"> </v>
      </c>
      <c r="BD38" s="126" t="str">
        <f t="shared" si="17"/>
        <v xml:space="preserve"> </v>
      </c>
      <c r="BE38" s="126" t="str">
        <f t="shared" si="17"/>
        <v xml:space="preserve"> </v>
      </c>
      <c r="BF38" s="126" t="str">
        <f t="shared" si="17"/>
        <v xml:space="preserve"> </v>
      </c>
      <c r="BG38" s="126" t="str">
        <f t="shared" si="17"/>
        <v xml:space="preserve"> </v>
      </c>
      <c r="BH38" s="126" t="str">
        <f t="shared" si="17"/>
        <v xml:space="preserve"> </v>
      </c>
      <c r="BI38" s="126" t="str">
        <f t="shared" si="17"/>
        <v xml:space="preserve"> </v>
      </c>
      <c r="BJ38" s="126" t="str">
        <f t="shared" si="17"/>
        <v xml:space="preserve"> </v>
      </c>
      <c r="BK38" s="126" t="str">
        <f t="shared" si="17"/>
        <v xml:space="preserve"> </v>
      </c>
      <c r="BL38" s="126" t="str">
        <f t="shared" si="17"/>
        <v xml:space="preserve"> </v>
      </c>
      <c r="BM38" s="126" t="str">
        <f t="shared" si="17"/>
        <v xml:space="preserve"> </v>
      </c>
      <c r="BN38" s="126" t="str">
        <f t="shared" ref="BN38:DY38" si="18">IFERROR(MONTH(BN12)," ")</f>
        <v xml:space="preserve"> </v>
      </c>
      <c r="BO38" s="126" t="str">
        <f t="shared" si="18"/>
        <v xml:space="preserve"> </v>
      </c>
      <c r="BP38" s="126" t="str">
        <f t="shared" si="18"/>
        <v xml:space="preserve"> </v>
      </c>
      <c r="BQ38" s="126" t="str">
        <f t="shared" si="18"/>
        <v xml:space="preserve"> </v>
      </c>
      <c r="BR38" s="126" t="str">
        <f t="shared" si="18"/>
        <v xml:space="preserve"> </v>
      </c>
      <c r="BS38" s="126" t="str">
        <f t="shared" si="18"/>
        <v xml:space="preserve"> </v>
      </c>
      <c r="BT38" s="126" t="str">
        <f t="shared" si="18"/>
        <v xml:space="preserve"> </v>
      </c>
      <c r="BU38" s="126" t="str">
        <f t="shared" si="18"/>
        <v xml:space="preserve"> </v>
      </c>
      <c r="BV38" s="126" t="str">
        <f t="shared" si="18"/>
        <v xml:space="preserve"> </v>
      </c>
      <c r="BW38" s="126" t="str">
        <f t="shared" si="18"/>
        <v xml:space="preserve"> </v>
      </c>
      <c r="BX38" s="126" t="str">
        <f t="shared" si="18"/>
        <v xml:space="preserve"> </v>
      </c>
      <c r="BY38" s="126" t="str">
        <f t="shared" si="18"/>
        <v xml:space="preserve"> </v>
      </c>
      <c r="BZ38" s="126" t="str">
        <f t="shared" si="18"/>
        <v xml:space="preserve"> </v>
      </c>
      <c r="CA38" s="126" t="str">
        <f t="shared" si="18"/>
        <v xml:space="preserve"> </v>
      </c>
      <c r="CB38" s="126" t="str">
        <f t="shared" si="18"/>
        <v xml:space="preserve"> </v>
      </c>
      <c r="CC38" s="126" t="str">
        <f t="shared" si="18"/>
        <v xml:space="preserve"> </v>
      </c>
      <c r="CD38" s="126" t="str">
        <f t="shared" si="18"/>
        <v xml:space="preserve"> </v>
      </c>
      <c r="CE38" s="126" t="str">
        <f t="shared" si="18"/>
        <v xml:space="preserve"> </v>
      </c>
      <c r="CF38" s="126" t="str">
        <f t="shared" si="18"/>
        <v xml:space="preserve"> </v>
      </c>
      <c r="CG38" s="126" t="str">
        <f t="shared" si="18"/>
        <v xml:space="preserve"> </v>
      </c>
      <c r="CH38" s="126" t="str">
        <f t="shared" si="18"/>
        <v xml:space="preserve"> </v>
      </c>
      <c r="CI38" s="126" t="str">
        <f t="shared" si="18"/>
        <v xml:space="preserve"> </v>
      </c>
      <c r="CJ38" s="126" t="str">
        <f t="shared" si="18"/>
        <v xml:space="preserve"> </v>
      </c>
      <c r="CK38" s="126" t="str">
        <f t="shared" si="18"/>
        <v xml:space="preserve"> </v>
      </c>
      <c r="CL38" s="126" t="str">
        <f t="shared" si="18"/>
        <v xml:space="preserve"> </v>
      </c>
      <c r="CM38" s="126" t="str">
        <f t="shared" si="18"/>
        <v xml:space="preserve"> </v>
      </c>
      <c r="CN38" s="126" t="str">
        <f t="shared" si="18"/>
        <v xml:space="preserve"> </v>
      </c>
      <c r="CO38" s="126" t="str">
        <f t="shared" si="18"/>
        <v xml:space="preserve"> </v>
      </c>
      <c r="CP38" s="126" t="str">
        <f t="shared" si="18"/>
        <v xml:space="preserve"> </v>
      </c>
      <c r="CQ38" s="126" t="str">
        <f t="shared" si="18"/>
        <v xml:space="preserve"> </v>
      </c>
      <c r="CR38" s="126" t="str">
        <f t="shared" si="18"/>
        <v xml:space="preserve"> </v>
      </c>
      <c r="CS38" s="126" t="str">
        <f t="shared" si="18"/>
        <v xml:space="preserve"> </v>
      </c>
      <c r="CT38" s="126" t="str">
        <f t="shared" si="18"/>
        <v xml:space="preserve"> </v>
      </c>
      <c r="CU38" s="126" t="str">
        <f t="shared" si="18"/>
        <v xml:space="preserve"> </v>
      </c>
      <c r="CV38" s="126" t="str">
        <f t="shared" si="18"/>
        <v xml:space="preserve"> </v>
      </c>
      <c r="CW38" s="126" t="str">
        <f t="shared" si="18"/>
        <v xml:space="preserve"> </v>
      </c>
      <c r="CX38" s="126" t="str">
        <f t="shared" si="18"/>
        <v xml:space="preserve"> </v>
      </c>
      <c r="CY38" s="126" t="str">
        <f t="shared" si="18"/>
        <v xml:space="preserve"> </v>
      </c>
      <c r="CZ38" s="126" t="str">
        <f t="shared" si="18"/>
        <v xml:space="preserve"> </v>
      </c>
      <c r="DA38" s="126" t="str">
        <f t="shared" si="18"/>
        <v xml:space="preserve"> </v>
      </c>
      <c r="DB38" s="126" t="str">
        <f t="shared" si="18"/>
        <v xml:space="preserve"> </v>
      </c>
      <c r="DC38" s="126" t="str">
        <f t="shared" si="18"/>
        <v xml:space="preserve"> </v>
      </c>
      <c r="DD38" s="126" t="str">
        <f t="shared" si="18"/>
        <v xml:space="preserve"> </v>
      </c>
      <c r="DE38" s="126" t="str">
        <f t="shared" si="18"/>
        <v xml:space="preserve"> </v>
      </c>
      <c r="DF38" s="126" t="str">
        <f t="shared" si="18"/>
        <v xml:space="preserve"> </v>
      </c>
      <c r="DG38" s="126" t="str">
        <f t="shared" si="18"/>
        <v xml:space="preserve"> </v>
      </c>
      <c r="DH38" s="126" t="str">
        <f t="shared" si="18"/>
        <v xml:space="preserve"> </v>
      </c>
      <c r="DI38" s="126" t="str">
        <f t="shared" si="18"/>
        <v xml:space="preserve"> </v>
      </c>
      <c r="DJ38" s="126" t="str">
        <f t="shared" si="18"/>
        <v xml:space="preserve"> </v>
      </c>
      <c r="DK38" s="126" t="str">
        <f t="shared" si="18"/>
        <v xml:space="preserve"> </v>
      </c>
      <c r="DL38" s="126" t="str">
        <f t="shared" si="18"/>
        <v xml:space="preserve"> </v>
      </c>
      <c r="DM38" s="126" t="str">
        <f t="shared" si="18"/>
        <v xml:space="preserve"> </v>
      </c>
      <c r="DN38" s="126" t="str">
        <f t="shared" si="18"/>
        <v xml:space="preserve"> </v>
      </c>
      <c r="DO38" s="126" t="str">
        <f t="shared" si="18"/>
        <v xml:space="preserve"> </v>
      </c>
      <c r="DP38" s="126" t="str">
        <f t="shared" si="18"/>
        <v xml:space="preserve"> </v>
      </c>
      <c r="DQ38" s="126" t="str">
        <f t="shared" si="18"/>
        <v xml:space="preserve"> </v>
      </c>
      <c r="DR38" s="126" t="str">
        <f t="shared" si="18"/>
        <v xml:space="preserve"> </v>
      </c>
      <c r="DS38" s="126" t="str">
        <f t="shared" si="18"/>
        <v xml:space="preserve"> </v>
      </c>
      <c r="DT38" s="126" t="str">
        <f t="shared" si="18"/>
        <v xml:space="preserve"> </v>
      </c>
      <c r="DU38" s="126" t="str">
        <f t="shared" si="18"/>
        <v xml:space="preserve"> </v>
      </c>
      <c r="DV38" s="126" t="str">
        <f t="shared" si="18"/>
        <v xml:space="preserve"> </v>
      </c>
      <c r="DW38" s="126" t="str">
        <f t="shared" si="18"/>
        <v xml:space="preserve"> </v>
      </c>
      <c r="DX38" s="126" t="str">
        <f t="shared" si="18"/>
        <v xml:space="preserve"> </v>
      </c>
      <c r="DY38" s="126" t="str">
        <f t="shared" si="18"/>
        <v xml:space="preserve"> </v>
      </c>
      <c r="DZ38" s="126" t="str">
        <f t="shared" ref="DZ38:GK38" si="19">IFERROR(MONTH(DZ12)," ")</f>
        <v xml:space="preserve"> </v>
      </c>
      <c r="EA38" s="126" t="str">
        <f t="shared" si="19"/>
        <v xml:space="preserve"> </v>
      </c>
      <c r="EB38" s="126" t="str">
        <f t="shared" si="19"/>
        <v xml:space="preserve"> </v>
      </c>
      <c r="EC38" s="126" t="str">
        <f t="shared" si="19"/>
        <v xml:space="preserve"> </v>
      </c>
      <c r="ED38" s="126" t="str">
        <f t="shared" si="19"/>
        <v xml:space="preserve"> </v>
      </c>
      <c r="EE38" s="126" t="str">
        <f t="shared" si="19"/>
        <v xml:space="preserve"> </v>
      </c>
      <c r="EF38" s="126" t="str">
        <f t="shared" si="19"/>
        <v xml:space="preserve"> </v>
      </c>
      <c r="EG38" s="126" t="str">
        <f t="shared" si="19"/>
        <v xml:space="preserve"> </v>
      </c>
      <c r="EH38" s="126" t="str">
        <f t="shared" si="19"/>
        <v xml:space="preserve"> </v>
      </c>
      <c r="EI38" s="126" t="str">
        <f t="shared" si="19"/>
        <v xml:space="preserve"> </v>
      </c>
      <c r="EJ38" s="126" t="str">
        <f t="shared" si="19"/>
        <v xml:space="preserve"> </v>
      </c>
      <c r="EK38" s="126" t="str">
        <f t="shared" si="19"/>
        <v xml:space="preserve"> </v>
      </c>
      <c r="EL38" s="126" t="str">
        <f t="shared" si="19"/>
        <v xml:space="preserve"> </v>
      </c>
      <c r="EM38" s="126" t="str">
        <f t="shared" si="19"/>
        <v xml:space="preserve"> </v>
      </c>
      <c r="EN38" s="126" t="str">
        <f t="shared" si="19"/>
        <v xml:space="preserve"> </v>
      </c>
      <c r="EO38" s="126" t="str">
        <f t="shared" si="19"/>
        <v xml:space="preserve"> </v>
      </c>
      <c r="EP38" s="126" t="str">
        <f t="shared" si="19"/>
        <v xml:space="preserve"> </v>
      </c>
      <c r="EQ38" s="126" t="str">
        <f t="shared" si="19"/>
        <v xml:space="preserve"> </v>
      </c>
      <c r="ER38" s="126" t="str">
        <f t="shared" si="19"/>
        <v xml:space="preserve"> </v>
      </c>
      <c r="ES38" s="126" t="str">
        <f t="shared" si="19"/>
        <v xml:space="preserve"> </v>
      </c>
      <c r="ET38" s="126" t="str">
        <f t="shared" si="19"/>
        <v xml:space="preserve"> </v>
      </c>
      <c r="EU38" s="126" t="str">
        <f t="shared" si="19"/>
        <v xml:space="preserve"> </v>
      </c>
      <c r="EV38" s="126" t="str">
        <f t="shared" si="19"/>
        <v xml:space="preserve"> </v>
      </c>
      <c r="EW38" s="126" t="str">
        <f t="shared" si="19"/>
        <v xml:space="preserve"> </v>
      </c>
      <c r="EX38" s="126" t="str">
        <f t="shared" si="19"/>
        <v xml:space="preserve"> </v>
      </c>
      <c r="EY38" s="126" t="str">
        <f t="shared" si="19"/>
        <v xml:space="preserve"> </v>
      </c>
      <c r="EZ38" s="126" t="str">
        <f t="shared" si="19"/>
        <v xml:space="preserve"> </v>
      </c>
      <c r="FA38" s="126" t="str">
        <f t="shared" si="19"/>
        <v xml:space="preserve"> </v>
      </c>
      <c r="FB38" s="126" t="str">
        <f t="shared" si="19"/>
        <v xml:space="preserve"> </v>
      </c>
      <c r="FC38" s="126" t="str">
        <f t="shared" si="19"/>
        <v xml:space="preserve"> </v>
      </c>
      <c r="FD38" s="126" t="str">
        <f t="shared" si="19"/>
        <v xml:space="preserve"> </v>
      </c>
      <c r="FE38" s="126" t="str">
        <f t="shared" si="19"/>
        <v xml:space="preserve"> </v>
      </c>
      <c r="FF38" s="126" t="str">
        <f t="shared" si="19"/>
        <v xml:space="preserve"> </v>
      </c>
      <c r="FG38" s="126" t="str">
        <f t="shared" si="19"/>
        <v xml:space="preserve"> </v>
      </c>
      <c r="FH38" s="126" t="str">
        <f t="shared" si="19"/>
        <v xml:space="preserve"> </v>
      </c>
      <c r="FI38" s="126" t="str">
        <f t="shared" si="19"/>
        <v xml:space="preserve"> </v>
      </c>
      <c r="FJ38" s="126" t="str">
        <f t="shared" si="19"/>
        <v xml:space="preserve"> </v>
      </c>
      <c r="FK38" s="126" t="str">
        <f t="shared" si="19"/>
        <v xml:space="preserve"> </v>
      </c>
      <c r="FL38" s="126" t="str">
        <f t="shared" si="19"/>
        <v xml:space="preserve"> </v>
      </c>
      <c r="FM38" s="126" t="str">
        <f t="shared" si="19"/>
        <v xml:space="preserve"> </v>
      </c>
      <c r="FN38" s="126" t="str">
        <f t="shared" si="19"/>
        <v xml:space="preserve"> </v>
      </c>
      <c r="FO38" s="126" t="str">
        <f t="shared" si="19"/>
        <v xml:space="preserve"> </v>
      </c>
      <c r="FP38" s="126" t="str">
        <f t="shared" si="19"/>
        <v xml:space="preserve"> </v>
      </c>
      <c r="FQ38" s="126" t="str">
        <f t="shared" si="19"/>
        <v xml:space="preserve"> </v>
      </c>
      <c r="FR38" s="126" t="str">
        <f t="shared" si="19"/>
        <v xml:space="preserve"> </v>
      </c>
      <c r="FS38" s="126" t="str">
        <f t="shared" si="19"/>
        <v xml:space="preserve"> </v>
      </c>
      <c r="FT38" s="126" t="str">
        <f t="shared" si="19"/>
        <v xml:space="preserve"> </v>
      </c>
      <c r="FU38" s="126" t="str">
        <f t="shared" si="19"/>
        <v xml:space="preserve"> </v>
      </c>
      <c r="FV38" s="126" t="str">
        <f t="shared" si="19"/>
        <v xml:space="preserve"> </v>
      </c>
      <c r="FW38" s="126" t="str">
        <f t="shared" si="19"/>
        <v xml:space="preserve"> </v>
      </c>
      <c r="FX38" s="126" t="str">
        <f t="shared" si="19"/>
        <v xml:space="preserve"> </v>
      </c>
      <c r="FY38" s="126" t="str">
        <f t="shared" si="19"/>
        <v xml:space="preserve"> </v>
      </c>
      <c r="FZ38" s="126" t="str">
        <f t="shared" si="19"/>
        <v xml:space="preserve"> </v>
      </c>
      <c r="GA38" s="126" t="str">
        <f t="shared" si="19"/>
        <v xml:space="preserve"> </v>
      </c>
      <c r="GB38" s="126" t="str">
        <f t="shared" si="19"/>
        <v xml:space="preserve"> </v>
      </c>
      <c r="GC38" s="126" t="str">
        <f t="shared" si="19"/>
        <v xml:space="preserve"> </v>
      </c>
      <c r="GD38" s="126" t="str">
        <f t="shared" si="19"/>
        <v xml:space="preserve"> </v>
      </c>
      <c r="GE38" s="126" t="str">
        <f t="shared" si="19"/>
        <v xml:space="preserve"> </v>
      </c>
      <c r="GF38" s="126" t="str">
        <f t="shared" si="19"/>
        <v xml:space="preserve"> </v>
      </c>
      <c r="GG38" s="126" t="str">
        <f t="shared" si="19"/>
        <v xml:space="preserve"> </v>
      </c>
      <c r="GH38" s="126" t="str">
        <f t="shared" si="19"/>
        <v xml:space="preserve"> </v>
      </c>
      <c r="GI38" s="126" t="str">
        <f t="shared" si="19"/>
        <v xml:space="preserve"> </v>
      </c>
      <c r="GJ38" s="126" t="str">
        <f t="shared" si="19"/>
        <v xml:space="preserve"> </v>
      </c>
      <c r="GK38" s="126" t="str">
        <f t="shared" si="19"/>
        <v xml:space="preserve"> </v>
      </c>
      <c r="GL38" s="126" t="str">
        <f t="shared" ref="GL38:GU38" si="20">IFERROR(MONTH(GL12)," ")</f>
        <v xml:space="preserve"> </v>
      </c>
      <c r="GM38" s="126" t="str">
        <f t="shared" si="20"/>
        <v xml:space="preserve"> </v>
      </c>
      <c r="GN38" s="126" t="str">
        <f t="shared" si="20"/>
        <v xml:space="preserve"> </v>
      </c>
      <c r="GO38" s="126" t="str">
        <f t="shared" si="20"/>
        <v xml:space="preserve"> </v>
      </c>
      <c r="GP38" s="126" t="str">
        <f t="shared" si="20"/>
        <v xml:space="preserve"> </v>
      </c>
      <c r="GQ38" s="126" t="str">
        <f t="shared" si="20"/>
        <v xml:space="preserve"> </v>
      </c>
      <c r="GR38" s="126" t="str">
        <f t="shared" si="20"/>
        <v xml:space="preserve"> </v>
      </c>
      <c r="GS38" s="126" t="str">
        <f t="shared" si="20"/>
        <v xml:space="preserve"> </v>
      </c>
      <c r="GT38" s="126" t="str">
        <f t="shared" si="20"/>
        <v xml:space="preserve"> </v>
      </c>
      <c r="GU38" s="126" t="str">
        <f t="shared" si="20"/>
        <v xml:space="preserve"> </v>
      </c>
    </row>
  </sheetData>
  <sheetProtection password="C846" sheet="1" objects="1" scenarios="1"/>
  <mergeCells count="8">
    <mergeCell ref="I1:M1"/>
    <mergeCell ref="A1:H1"/>
    <mergeCell ref="A25:M25"/>
    <mergeCell ref="A27:M27"/>
    <mergeCell ref="A29:M29"/>
    <mergeCell ref="D3:G3"/>
    <mergeCell ref="J3:M3"/>
    <mergeCell ref="A11:A12"/>
  </mergeCells>
  <conditionalFormatting sqref="B11:GT12 C12:GU12">
    <cfRule type="notContainsBlanks" dxfId="36" priority="31">
      <formula>LEN(TRIM(B11))&gt;0</formula>
    </cfRule>
  </conditionalFormatting>
  <conditionalFormatting sqref="B19:GU19">
    <cfRule type="colorScale" priority="14">
      <colorScale>
        <cfvo type="min"/>
        <cfvo type="percentile" val="50"/>
        <cfvo type="max"/>
        <color theme="6"/>
        <color rgb="FFFFEB84"/>
        <color theme="5"/>
      </colorScale>
    </cfRule>
  </conditionalFormatting>
  <conditionalFormatting sqref="B21">
    <cfRule type="notContainsBlanks" dxfId="35" priority="29">
      <formula>LEN(TRIM(B21))&gt;0</formula>
    </cfRule>
  </conditionalFormatting>
  <conditionalFormatting sqref="B15:GU15">
    <cfRule type="containsText" dxfId="34" priority="7" operator="containsText" text="Préciser le pays">
      <formula>NOT(ISERROR(SEARCH("Préciser le pays",B15)))</formula>
    </cfRule>
  </conditionalFormatting>
  <conditionalFormatting sqref="B23">
    <cfRule type="notContainsBlanks" dxfId="33" priority="9">
      <formula>LEN(TRIM(B23))&gt;0</formula>
    </cfRule>
  </conditionalFormatting>
  <conditionalFormatting sqref="B15:GT15">
    <cfRule type="containsBlanks" dxfId="32" priority="28">
      <formula>LEN(TRIM(B15))=0</formula>
    </cfRule>
    <cfRule type="notContainsText" dxfId="31" priority="32" operator="notContains" text="Préciser le pays">
      <formula>ISERROR(SEARCH("Préciser le pays",B15))</formula>
    </cfRule>
  </conditionalFormatting>
  <conditionalFormatting sqref="B17:GT17">
    <cfRule type="cellIs" dxfId="30" priority="1" operator="equal">
      <formula>0</formula>
    </cfRule>
    <cfRule type="cellIs" dxfId="29" priority="2" operator="equal">
      <formula>1</formula>
    </cfRule>
    <cfRule type="cellIs" dxfId="28" priority="3" operator="equal">
      <formula>2</formula>
    </cfRule>
    <cfRule type="cellIs" dxfId="27" priority="4" operator="equal">
      <formula>3</formula>
    </cfRule>
    <cfRule type="cellIs" dxfId="26" priority="5" operator="equal">
      <formula>4</formula>
    </cfRule>
    <cfRule type="cellIs" dxfId="25" priority="6" operator="equal">
      <formula>5</formula>
    </cfRule>
  </conditionalFormatting>
  <dataValidations count="1">
    <dataValidation errorStyle="warning" allowBlank="1" showInputMessage="1" showErrorMessage="1" error="Insérer la date de votre départ au format jj/mm/aa" prompt="Insérer la date de votre départ au format jj/mm/aa" sqref="B5"/>
  </dataValidations>
  <hyperlinks>
    <hyperlink ref="A29:M29" r:id="rId1" display="J'AI UNE OUVERTURE - UN TOUR DU MONDE CITOYEN ET HUMAIN"/>
    <hyperlink ref="A27:M27" r:id="rId2" display="Pour plus d'infos sur cet outil, vous n'avez qu'à cliquer ici ! "/>
    <hyperlink ref="I1:M1" r:id="rId3" display="PAR J'AI UNE OUVERTURE - TOUR DU MONDE ! "/>
  </hyperlinks>
  <pageMargins left="0.7" right="0.7" top="0.75" bottom="0.75" header="0.3" footer="0.3"/>
  <pageSetup paperSize="9" orientation="portrait" r:id="rId4"/>
  <ignoredErrors>
    <ignoredError sqref="C15:GU15" unlockedFormula="1"/>
  </ignoredErrors>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Title="Liste de valeurs" error="Sélectionner le nombre de mois dans la liste proposée" prompt="Sélectionner le nombre de mois dans la liste proposée">
          <x14:formula1>
            <xm:f>Paramètres!$M$2:$M$37</xm:f>
          </x14:formula1>
          <xm:sqref>B7</xm:sqref>
        </x14:dataValidation>
        <x14:dataValidation type="list" allowBlank="1" showInputMessage="1" showErrorMessage="1" error="Sélectionner le nombre de personnes dans la liste proposée" prompt="Sélectionner le nombre de personnes dans la liste proposée">
          <x14:formula1>
            <xm:f>Paramètres!$S$2:$S$11</xm:f>
          </x14:formula1>
          <xm:sqref>B9</xm:sqref>
        </x14:dataValidation>
        <x14:dataValidation type="list" allowBlank="1" showInputMessage="1" showErrorMessage="1">
          <x14:formula1>
            <xm:f>Paramètres!$Q$2:$Q$139</xm:f>
          </x14:formula1>
          <xm:sqref>B16:GS16</xm:sqref>
        </x14:dataValidation>
        <x14:dataValidation type="list" allowBlank="1" showInputMessage="1" showErrorMessage="1">
          <x14:formula1>
            <xm:f>Paramètres!$Q$2:$Q$140</xm:f>
          </x14:formula1>
          <xm:sqref>GU14</xm:sqref>
        </x14:dataValidation>
        <x14:dataValidation type="list" allowBlank="1" showInputMessage="1" showErrorMessage="1" error="Sélectionner le pays dans la liste proposée" prompt="Sélectionner le pays dans la liste proposée">
          <x14:formula1>
            <xm:f>Paramètres!$Q$2:$Q$140</xm:f>
          </x14:formula1>
          <xm:sqref>B15:GV15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27"/>
  <sheetViews>
    <sheetView workbookViewId="0">
      <selection activeCell="P20" sqref="P20:AA20"/>
    </sheetView>
  </sheetViews>
  <sheetFormatPr defaultRowHeight="15" x14ac:dyDescent="0.25"/>
  <cols>
    <col min="1" max="1" width="10.7109375" bestFit="1" customWidth="1"/>
    <col min="3" max="4" width="10.7109375" bestFit="1" customWidth="1"/>
  </cols>
  <sheetData>
    <row r="1" spans="1:6" x14ac:dyDescent="0.25">
      <c r="A1" s="109">
        <v>41274</v>
      </c>
      <c r="B1">
        <f>WEEKNUM(A1)</f>
        <v>53</v>
      </c>
      <c r="C1" s="109" t="e">
        <f>IF(IF(B1=#REF!,0,B1)&gt;0,A1,0)</f>
        <v>#REF!</v>
      </c>
      <c r="D1" t="e">
        <f>IF(C1&gt;0,C1,IF(#REF!&gt;0,#REF!,IF(#REF!&gt;0,#REF!,IF(#REF!&gt;0,#REF!,IF(#REF!&gt;0,#REF!,IF(#REF!&gt;0,#REF!,IF(#REF!&gt;0,#REF!,"ERROR")))))))</f>
        <v>#REF!</v>
      </c>
      <c r="E1">
        <f t="shared" ref="E1:E64" si="0">MONTH(A1)</f>
        <v>12</v>
      </c>
      <c r="F1">
        <f t="shared" ref="F1:F64" si="1">YEAR(A1)</f>
        <v>2012</v>
      </c>
    </row>
    <row r="2" spans="1:6" x14ac:dyDescent="0.25">
      <c r="A2" s="109">
        <v>41275</v>
      </c>
      <c r="B2">
        <f>WEEKNUM(A2)</f>
        <v>1</v>
      </c>
      <c r="C2" s="109">
        <f t="shared" ref="C2:C65" si="2">IF(IF(B2=B1,0,B2)&gt;0,A2,0)</f>
        <v>41275</v>
      </c>
      <c r="D2" s="109">
        <f>IF(C2&gt;0,C2,IF(C1&gt;0,C1,IF(#REF!&gt;0,#REF!,IF(#REF!&gt;0,#REF!,IF(#REF!&gt;0,#REF!,IF(#REF!&gt;0,#REF!,IF(#REF!&gt;0,#REF!,"ERROR")))))))</f>
        <v>41275</v>
      </c>
      <c r="E2">
        <f t="shared" si="0"/>
        <v>1</v>
      </c>
      <c r="F2">
        <f t="shared" si="1"/>
        <v>2013</v>
      </c>
    </row>
    <row r="3" spans="1:6" x14ac:dyDescent="0.25">
      <c r="A3" s="109">
        <v>41276</v>
      </c>
      <c r="B3">
        <f t="shared" ref="B3:B66" si="3">WEEKNUM(A3)</f>
        <v>1</v>
      </c>
      <c r="C3" s="109">
        <f t="shared" si="2"/>
        <v>0</v>
      </c>
      <c r="D3" s="109">
        <f>IF(C3&gt;0,C3,IF(C2&gt;0,C2,IF(C1&gt;0,C1,IF(#REF!&gt;0,#REF!,IF(#REF!&gt;0,#REF!,IF(#REF!&gt;0,#REF!,IF(#REF!&gt;0,#REF!,"ERROR")))))))</f>
        <v>41275</v>
      </c>
      <c r="E3">
        <f t="shared" si="0"/>
        <v>1</v>
      </c>
      <c r="F3">
        <f t="shared" si="1"/>
        <v>2013</v>
      </c>
    </row>
    <row r="4" spans="1:6" x14ac:dyDescent="0.25">
      <c r="A4" s="109">
        <v>41277</v>
      </c>
      <c r="B4">
        <f t="shared" si="3"/>
        <v>1</v>
      </c>
      <c r="C4" s="109">
        <f t="shared" si="2"/>
        <v>0</v>
      </c>
      <c r="D4" s="109">
        <f>IF(C4&gt;0,C4,IF(C3&gt;0,C3,IF(C2&gt;0,C2,IF(C1&gt;0,C1,IF(#REF!&gt;0,#REF!,IF(#REF!&gt;0,#REF!,IF(#REF!&gt;0,#REF!,"ERROR")))))))</f>
        <v>41275</v>
      </c>
      <c r="E4">
        <f t="shared" si="0"/>
        <v>1</v>
      </c>
      <c r="F4">
        <f t="shared" si="1"/>
        <v>2013</v>
      </c>
    </row>
    <row r="5" spans="1:6" x14ac:dyDescent="0.25">
      <c r="A5" s="109">
        <v>41278</v>
      </c>
      <c r="B5">
        <f t="shared" si="3"/>
        <v>1</v>
      </c>
      <c r="C5" s="109">
        <f t="shared" si="2"/>
        <v>0</v>
      </c>
      <c r="D5" s="109">
        <f>IF(C5&gt;0,C5,IF(C4&gt;0,C4,IF(C3&gt;0,C3,IF(C2&gt;0,C2,IF(C1&gt;0,C1,IF(#REF!&gt;0,#REF!,IF(#REF!&gt;0,#REF!,"ERROR")))))))</f>
        <v>41275</v>
      </c>
      <c r="E5">
        <f t="shared" si="0"/>
        <v>1</v>
      </c>
      <c r="F5">
        <f t="shared" si="1"/>
        <v>2013</v>
      </c>
    </row>
    <row r="6" spans="1:6" x14ac:dyDescent="0.25">
      <c r="A6" s="109">
        <v>41279</v>
      </c>
      <c r="B6">
        <f t="shared" si="3"/>
        <v>1</v>
      </c>
      <c r="C6" s="109">
        <f t="shared" si="2"/>
        <v>0</v>
      </c>
      <c r="D6" s="109">
        <f>IF(C6&gt;0,C6,IF(C5&gt;0,C5,IF(C4&gt;0,C4,IF(C3&gt;0,C3,IF(C2&gt;0,C2,IF(C1&gt;0,C1,IF(#REF!&gt;0,#REF!,"ERROR")))))))</f>
        <v>41275</v>
      </c>
      <c r="E6">
        <f t="shared" si="0"/>
        <v>1</v>
      </c>
      <c r="F6">
        <f t="shared" si="1"/>
        <v>2013</v>
      </c>
    </row>
    <row r="7" spans="1:6" x14ac:dyDescent="0.25">
      <c r="A7" s="109">
        <v>41280</v>
      </c>
      <c r="B7">
        <f t="shared" si="3"/>
        <v>2</v>
      </c>
      <c r="C7" s="109">
        <f t="shared" si="2"/>
        <v>41280</v>
      </c>
      <c r="D7" s="109">
        <f>IF(C7&gt;0,C7,IF(C6&gt;0,C6,IF(C5&gt;0,C5,IF(C4&gt;0,C4,IF(C3&gt;0,C3,IF(C2&gt;0,C2,IF(C1&gt;0,C1,"ERROR")))))))</f>
        <v>41280</v>
      </c>
      <c r="E7">
        <f t="shared" si="0"/>
        <v>1</v>
      </c>
      <c r="F7">
        <f t="shared" si="1"/>
        <v>2013</v>
      </c>
    </row>
    <row r="8" spans="1:6" x14ac:dyDescent="0.25">
      <c r="A8" s="109">
        <v>41281</v>
      </c>
      <c r="B8">
        <f t="shared" si="3"/>
        <v>2</v>
      </c>
      <c r="C8" s="109">
        <f t="shared" si="2"/>
        <v>0</v>
      </c>
      <c r="D8" s="109">
        <f t="shared" ref="D8:D71" si="4">IF(C8&gt;0,C8,IF(C7&gt;0,C7,IF(C6&gt;0,C6,IF(C5&gt;0,C5,IF(C4&gt;0,C4,IF(C3&gt;0,C3,IF(C2&gt;0,C2,"ERROR")))))))</f>
        <v>41280</v>
      </c>
      <c r="E8">
        <f t="shared" si="0"/>
        <v>1</v>
      </c>
      <c r="F8">
        <f t="shared" si="1"/>
        <v>2013</v>
      </c>
    </row>
    <row r="9" spans="1:6" x14ac:dyDescent="0.25">
      <c r="A9" s="109">
        <v>41282</v>
      </c>
      <c r="B9">
        <f t="shared" si="3"/>
        <v>2</v>
      </c>
      <c r="C9" s="109">
        <f t="shared" si="2"/>
        <v>0</v>
      </c>
      <c r="D9" s="109">
        <f t="shared" si="4"/>
        <v>41280</v>
      </c>
      <c r="E9">
        <f t="shared" si="0"/>
        <v>1</v>
      </c>
      <c r="F9">
        <f t="shared" si="1"/>
        <v>2013</v>
      </c>
    </row>
    <row r="10" spans="1:6" x14ac:dyDescent="0.25">
      <c r="A10" s="109">
        <v>41283</v>
      </c>
      <c r="B10">
        <f t="shared" si="3"/>
        <v>2</v>
      </c>
      <c r="C10" s="109">
        <f t="shared" si="2"/>
        <v>0</v>
      </c>
      <c r="D10" s="109">
        <f t="shared" si="4"/>
        <v>41280</v>
      </c>
      <c r="E10">
        <f t="shared" si="0"/>
        <v>1</v>
      </c>
      <c r="F10">
        <f t="shared" si="1"/>
        <v>2013</v>
      </c>
    </row>
    <row r="11" spans="1:6" x14ac:dyDescent="0.25">
      <c r="A11" s="109">
        <v>41284</v>
      </c>
      <c r="B11">
        <f t="shared" si="3"/>
        <v>2</v>
      </c>
      <c r="C11" s="109">
        <f t="shared" si="2"/>
        <v>0</v>
      </c>
      <c r="D11" s="109">
        <f t="shared" si="4"/>
        <v>41280</v>
      </c>
      <c r="E11">
        <f t="shared" si="0"/>
        <v>1</v>
      </c>
      <c r="F11">
        <f t="shared" si="1"/>
        <v>2013</v>
      </c>
    </row>
    <row r="12" spans="1:6" x14ac:dyDescent="0.25">
      <c r="A12" s="109">
        <v>41285</v>
      </c>
      <c r="B12">
        <f t="shared" si="3"/>
        <v>2</v>
      </c>
      <c r="C12" s="109">
        <f t="shared" si="2"/>
        <v>0</v>
      </c>
      <c r="D12" s="109">
        <f t="shared" si="4"/>
        <v>41280</v>
      </c>
      <c r="E12">
        <f t="shared" si="0"/>
        <v>1</v>
      </c>
      <c r="F12">
        <f t="shared" si="1"/>
        <v>2013</v>
      </c>
    </row>
    <row r="13" spans="1:6" x14ac:dyDescent="0.25">
      <c r="A13" s="109">
        <v>41286</v>
      </c>
      <c r="B13">
        <f t="shared" si="3"/>
        <v>2</v>
      </c>
      <c r="C13" s="109">
        <f t="shared" si="2"/>
        <v>0</v>
      </c>
      <c r="D13" s="109">
        <f t="shared" si="4"/>
        <v>41280</v>
      </c>
      <c r="E13">
        <f t="shared" si="0"/>
        <v>1</v>
      </c>
      <c r="F13">
        <f t="shared" si="1"/>
        <v>2013</v>
      </c>
    </row>
    <row r="14" spans="1:6" x14ac:dyDescent="0.25">
      <c r="A14" s="109">
        <v>41287</v>
      </c>
      <c r="B14">
        <f t="shared" si="3"/>
        <v>3</v>
      </c>
      <c r="C14" s="109">
        <f t="shared" si="2"/>
        <v>41287</v>
      </c>
      <c r="D14" s="109">
        <f t="shared" si="4"/>
        <v>41287</v>
      </c>
      <c r="E14">
        <f t="shared" si="0"/>
        <v>1</v>
      </c>
      <c r="F14">
        <f t="shared" si="1"/>
        <v>2013</v>
      </c>
    </row>
    <row r="15" spans="1:6" x14ac:dyDescent="0.25">
      <c r="A15" s="109">
        <v>41288</v>
      </c>
      <c r="B15">
        <f t="shared" si="3"/>
        <v>3</v>
      </c>
      <c r="C15" s="109">
        <f t="shared" si="2"/>
        <v>0</v>
      </c>
      <c r="D15" s="109">
        <f t="shared" si="4"/>
        <v>41287</v>
      </c>
      <c r="E15">
        <f t="shared" si="0"/>
        <v>1</v>
      </c>
      <c r="F15">
        <f t="shared" si="1"/>
        <v>2013</v>
      </c>
    </row>
    <row r="16" spans="1:6" x14ac:dyDescent="0.25">
      <c r="A16" s="109">
        <v>41289</v>
      </c>
      <c r="B16">
        <f t="shared" si="3"/>
        <v>3</v>
      </c>
      <c r="C16" s="109">
        <f t="shared" si="2"/>
        <v>0</v>
      </c>
      <c r="D16" s="109">
        <f t="shared" si="4"/>
        <v>41287</v>
      </c>
      <c r="E16">
        <f t="shared" si="0"/>
        <v>1</v>
      </c>
      <c r="F16">
        <f t="shared" si="1"/>
        <v>2013</v>
      </c>
    </row>
    <row r="17" spans="1:6" x14ac:dyDescent="0.25">
      <c r="A17" s="109">
        <v>41290</v>
      </c>
      <c r="B17">
        <f t="shared" si="3"/>
        <v>3</v>
      </c>
      <c r="C17" s="109">
        <f t="shared" si="2"/>
        <v>0</v>
      </c>
      <c r="D17" s="109">
        <f t="shared" si="4"/>
        <v>41287</v>
      </c>
      <c r="E17">
        <f t="shared" si="0"/>
        <v>1</v>
      </c>
      <c r="F17">
        <f t="shared" si="1"/>
        <v>2013</v>
      </c>
    </row>
    <row r="18" spans="1:6" x14ac:dyDescent="0.25">
      <c r="A18" s="109">
        <v>41291</v>
      </c>
      <c r="B18">
        <f t="shared" si="3"/>
        <v>3</v>
      </c>
      <c r="C18" s="109">
        <f t="shared" si="2"/>
        <v>0</v>
      </c>
      <c r="D18" s="109">
        <f t="shared" si="4"/>
        <v>41287</v>
      </c>
      <c r="E18">
        <f t="shared" si="0"/>
        <v>1</v>
      </c>
      <c r="F18">
        <f t="shared" si="1"/>
        <v>2013</v>
      </c>
    </row>
    <row r="19" spans="1:6" x14ac:dyDescent="0.25">
      <c r="A19" s="109">
        <v>41292</v>
      </c>
      <c r="B19">
        <f t="shared" si="3"/>
        <v>3</v>
      </c>
      <c r="C19" s="109">
        <f t="shared" si="2"/>
        <v>0</v>
      </c>
      <c r="D19" s="109">
        <f t="shared" si="4"/>
        <v>41287</v>
      </c>
      <c r="E19">
        <f t="shared" si="0"/>
        <v>1</v>
      </c>
      <c r="F19">
        <f t="shared" si="1"/>
        <v>2013</v>
      </c>
    </row>
    <row r="20" spans="1:6" x14ac:dyDescent="0.25">
      <c r="A20" s="109">
        <v>41293</v>
      </c>
      <c r="B20">
        <f t="shared" si="3"/>
        <v>3</v>
      </c>
      <c r="C20" s="109">
        <f t="shared" si="2"/>
        <v>0</v>
      </c>
      <c r="D20" s="109">
        <f t="shared" si="4"/>
        <v>41287</v>
      </c>
      <c r="E20">
        <f t="shared" si="0"/>
        <v>1</v>
      </c>
      <c r="F20">
        <f t="shared" si="1"/>
        <v>2013</v>
      </c>
    </row>
    <row r="21" spans="1:6" x14ac:dyDescent="0.25">
      <c r="A21" s="109">
        <v>41294</v>
      </c>
      <c r="B21">
        <f t="shared" si="3"/>
        <v>4</v>
      </c>
      <c r="C21" s="109">
        <f t="shared" si="2"/>
        <v>41294</v>
      </c>
      <c r="D21" s="109">
        <f t="shared" si="4"/>
        <v>41294</v>
      </c>
      <c r="E21">
        <f t="shared" si="0"/>
        <v>1</v>
      </c>
      <c r="F21">
        <f t="shared" si="1"/>
        <v>2013</v>
      </c>
    </row>
    <row r="22" spans="1:6" x14ac:dyDescent="0.25">
      <c r="A22" s="109">
        <v>41295</v>
      </c>
      <c r="B22">
        <f t="shared" si="3"/>
        <v>4</v>
      </c>
      <c r="C22" s="109">
        <f t="shared" si="2"/>
        <v>0</v>
      </c>
      <c r="D22" s="109">
        <f t="shared" si="4"/>
        <v>41294</v>
      </c>
      <c r="E22">
        <f t="shared" si="0"/>
        <v>1</v>
      </c>
      <c r="F22">
        <f t="shared" si="1"/>
        <v>2013</v>
      </c>
    </row>
    <row r="23" spans="1:6" x14ac:dyDescent="0.25">
      <c r="A23" s="109">
        <v>41296</v>
      </c>
      <c r="B23">
        <f t="shared" si="3"/>
        <v>4</v>
      </c>
      <c r="C23" s="109">
        <f t="shared" si="2"/>
        <v>0</v>
      </c>
      <c r="D23" s="109">
        <f t="shared" si="4"/>
        <v>41294</v>
      </c>
      <c r="E23">
        <f t="shared" si="0"/>
        <v>1</v>
      </c>
      <c r="F23">
        <f t="shared" si="1"/>
        <v>2013</v>
      </c>
    </row>
    <row r="24" spans="1:6" x14ac:dyDescent="0.25">
      <c r="A24" s="109">
        <v>41297</v>
      </c>
      <c r="B24">
        <f t="shared" si="3"/>
        <v>4</v>
      </c>
      <c r="C24" s="109">
        <f t="shared" si="2"/>
        <v>0</v>
      </c>
      <c r="D24" s="109">
        <f t="shared" si="4"/>
        <v>41294</v>
      </c>
      <c r="E24">
        <f t="shared" si="0"/>
        <v>1</v>
      </c>
      <c r="F24">
        <f t="shared" si="1"/>
        <v>2013</v>
      </c>
    </row>
    <row r="25" spans="1:6" x14ac:dyDescent="0.25">
      <c r="A25" s="109">
        <v>41298</v>
      </c>
      <c r="B25">
        <f t="shared" si="3"/>
        <v>4</v>
      </c>
      <c r="C25" s="109">
        <f t="shared" si="2"/>
        <v>0</v>
      </c>
      <c r="D25" s="109">
        <f t="shared" si="4"/>
        <v>41294</v>
      </c>
      <c r="E25">
        <f t="shared" si="0"/>
        <v>1</v>
      </c>
      <c r="F25">
        <f t="shared" si="1"/>
        <v>2013</v>
      </c>
    </row>
    <row r="26" spans="1:6" x14ac:dyDescent="0.25">
      <c r="A26" s="109">
        <v>41299</v>
      </c>
      <c r="B26">
        <f t="shared" si="3"/>
        <v>4</v>
      </c>
      <c r="C26" s="109">
        <f t="shared" si="2"/>
        <v>0</v>
      </c>
      <c r="D26" s="109">
        <f t="shared" si="4"/>
        <v>41294</v>
      </c>
      <c r="E26">
        <f t="shared" si="0"/>
        <v>1</v>
      </c>
      <c r="F26">
        <f t="shared" si="1"/>
        <v>2013</v>
      </c>
    </row>
    <row r="27" spans="1:6" x14ac:dyDescent="0.25">
      <c r="A27" s="109">
        <v>41300</v>
      </c>
      <c r="B27">
        <f t="shared" si="3"/>
        <v>4</v>
      </c>
      <c r="C27" s="109">
        <f t="shared" si="2"/>
        <v>0</v>
      </c>
      <c r="D27" s="109">
        <f t="shared" si="4"/>
        <v>41294</v>
      </c>
      <c r="E27">
        <f t="shared" si="0"/>
        <v>1</v>
      </c>
      <c r="F27">
        <f t="shared" si="1"/>
        <v>2013</v>
      </c>
    </row>
    <row r="28" spans="1:6" x14ac:dyDescent="0.25">
      <c r="A28" s="109">
        <v>41301</v>
      </c>
      <c r="B28">
        <f t="shared" si="3"/>
        <v>5</v>
      </c>
      <c r="C28" s="109">
        <f t="shared" si="2"/>
        <v>41301</v>
      </c>
      <c r="D28" s="109">
        <f t="shared" si="4"/>
        <v>41301</v>
      </c>
      <c r="E28">
        <f t="shared" si="0"/>
        <v>1</v>
      </c>
      <c r="F28">
        <f t="shared" si="1"/>
        <v>2013</v>
      </c>
    </row>
    <row r="29" spans="1:6" x14ac:dyDescent="0.25">
      <c r="A29" s="109">
        <v>41302</v>
      </c>
      <c r="B29">
        <f t="shared" si="3"/>
        <v>5</v>
      </c>
      <c r="C29" s="109">
        <f t="shared" si="2"/>
        <v>0</v>
      </c>
      <c r="D29" s="109">
        <f t="shared" si="4"/>
        <v>41301</v>
      </c>
      <c r="E29">
        <f t="shared" si="0"/>
        <v>1</v>
      </c>
      <c r="F29">
        <f t="shared" si="1"/>
        <v>2013</v>
      </c>
    </row>
    <row r="30" spans="1:6" x14ac:dyDescent="0.25">
      <c r="A30" s="109">
        <v>41303</v>
      </c>
      <c r="B30">
        <f t="shared" si="3"/>
        <v>5</v>
      </c>
      <c r="C30" s="109">
        <f t="shared" si="2"/>
        <v>0</v>
      </c>
      <c r="D30" s="109">
        <f t="shared" si="4"/>
        <v>41301</v>
      </c>
      <c r="E30">
        <f t="shared" si="0"/>
        <v>1</v>
      </c>
      <c r="F30">
        <f t="shared" si="1"/>
        <v>2013</v>
      </c>
    </row>
    <row r="31" spans="1:6" x14ac:dyDescent="0.25">
      <c r="A31" s="109">
        <v>41304</v>
      </c>
      <c r="B31">
        <f t="shared" si="3"/>
        <v>5</v>
      </c>
      <c r="C31" s="109">
        <f t="shared" si="2"/>
        <v>0</v>
      </c>
      <c r="D31" s="109">
        <f t="shared" si="4"/>
        <v>41301</v>
      </c>
      <c r="E31">
        <f t="shared" si="0"/>
        <v>1</v>
      </c>
      <c r="F31">
        <f t="shared" si="1"/>
        <v>2013</v>
      </c>
    </row>
    <row r="32" spans="1:6" x14ac:dyDescent="0.25">
      <c r="A32" s="109">
        <v>41305</v>
      </c>
      <c r="B32">
        <f t="shared" si="3"/>
        <v>5</v>
      </c>
      <c r="C32" s="109">
        <f t="shared" si="2"/>
        <v>0</v>
      </c>
      <c r="D32" s="109">
        <f t="shared" si="4"/>
        <v>41301</v>
      </c>
      <c r="E32">
        <f t="shared" si="0"/>
        <v>1</v>
      </c>
      <c r="F32">
        <f t="shared" si="1"/>
        <v>2013</v>
      </c>
    </row>
    <row r="33" spans="1:6" x14ac:dyDescent="0.25">
      <c r="A33" s="109">
        <v>41306</v>
      </c>
      <c r="B33">
        <f t="shared" si="3"/>
        <v>5</v>
      </c>
      <c r="C33" s="109">
        <f t="shared" si="2"/>
        <v>0</v>
      </c>
      <c r="D33" s="109">
        <f t="shared" si="4"/>
        <v>41301</v>
      </c>
      <c r="E33">
        <f t="shared" si="0"/>
        <v>2</v>
      </c>
      <c r="F33">
        <f t="shared" si="1"/>
        <v>2013</v>
      </c>
    </row>
    <row r="34" spans="1:6" x14ac:dyDescent="0.25">
      <c r="A34" s="109">
        <v>41307</v>
      </c>
      <c r="B34">
        <f t="shared" si="3"/>
        <v>5</v>
      </c>
      <c r="C34" s="109">
        <f t="shared" si="2"/>
        <v>0</v>
      </c>
      <c r="D34" s="109">
        <f t="shared" si="4"/>
        <v>41301</v>
      </c>
      <c r="E34">
        <f t="shared" si="0"/>
        <v>2</v>
      </c>
      <c r="F34">
        <f t="shared" si="1"/>
        <v>2013</v>
      </c>
    </row>
    <row r="35" spans="1:6" x14ac:dyDescent="0.25">
      <c r="A35" s="109">
        <v>41308</v>
      </c>
      <c r="B35">
        <f t="shared" si="3"/>
        <v>6</v>
      </c>
      <c r="C35" s="109">
        <f t="shared" si="2"/>
        <v>41308</v>
      </c>
      <c r="D35" s="109">
        <f t="shared" si="4"/>
        <v>41308</v>
      </c>
      <c r="E35">
        <f t="shared" si="0"/>
        <v>2</v>
      </c>
      <c r="F35">
        <f t="shared" si="1"/>
        <v>2013</v>
      </c>
    </row>
    <row r="36" spans="1:6" x14ac:dyDescent="0.25">
      <c r="A36" s="109">
        <v>41309</v>
      </c>
      <c r="B36">
        <f t="shared" si="3"/>
        <v>6</v>
      </c>
      <c r="C36" s="109">
        <f t="shared" si="2"/>
        <v>0</v>
      </c>
      <c r="D36" s="109">
        <f t="shared" si="4"/>
        <v>41308</v>
      </c>
      <c r="E36">
        <f t="shared" si="0"/>
        <v>2</v>
      </c>
      <c r="F36">
        <f t="shared" si="1"/>
        <v>2013</v>
      </c>
    </row>
    <row r="37" spans="1:6" x14ac:dyDescent="0.25">
      <c r="A37" s="109">
        <v>41310</v>
      </c>
      <c r="B37">
        <f t="shared" si="3"/>
        <v>6</v>
      </c>
      <c r="C37" s="109">
        <f t="shared" si="2"/>
        <v>0</v>
      </c>
      <c r="D37" s="109">
        <f t="shared" si="4"/>
        <v>41308</v>
      </c>
      <c r="E37">
        <f t="shared" si="0"/>
        <v>2</v>
      </c>
      <c r="F37">
        <f t="shared" si="1"/>
        <v>2013</v>
      </c>
    </row>
    <row r="38" spans="1:6" x14ac:dyDescent="0.25">
      <c r="A38" s="109">
        <v>41311</v>
      </c>
      <c r="B38">
        <f t="shared" si="3"/>
        <v>6</v>
      </c>
      <c r="C38" s="109">
        <f t="shared" si="2"/>
        <v>0</v>
      </c>
      <c r="D38" s="109">
        <f t="shared" si="4"/>
        <v>41308</v>
      </c>
      <c r="E38">
        <f t="shared" si="0"/>
        <v>2</v>
      </c>
      <c r="F38">
        <f t="shared" si="1"/>
        <v>2013</v>
      </c>
    </row>
    <row r="39" spans="1:6" x14ac:dyDescent="0.25">
      <c r="A39" s="109">
        <v>41312</v>
      </c>
      <c r="B39">
        <f t="shared" si="3"/>
        <v>6</v>
      </c>
      <c r="C39" s="109">
        <f t="shared" si="2"/>
        <v>0</v>
      </c>
      <c r="D39" s="109">
        <f t="shared" si="4"/>
        <v>41308</v>
      </c>
      <c r="E39">
        <f t="shared" si="0"/>
        <v>2</v>
      </c>
      <c r="F39">
        <f t="shared" si="1"/>
        <v>2013</v>
      </c>
    </row>
    <row r="40" spans="1:6" x14ac:dyDescent="0.25">
      <c r="A40" s="109">
        <v>41313</v>
      </c>
      <c r="B40">
        <f t="shared" si="3"/>
        <v>6</v>
      </c>
      <c r="C40" s="109">
        <f t="shared" si="2"/>
        <v>0</v>
      </c>
      <c r="D40" s="109">
        <f t="shared" si="4"/>
        <v>41308</v>
      </c>
      <c r="E40">
        <f t="shared" si="0"/>
        <v>2</v>
      </c>
      <c r="F40">
        <f t="shared" si="1"/>
        <v>2013</v>
      </c>
    </row>
    <row r="41" spans="1:6" x14ac:dyDescent="0.25">
      <c r="A41" s="109">
        <v>41314</v>
      </c>
      <c r="B41">
        <f t="shared" si="3"/>
        <v>6</v>
      </c>
      <c r="C41" s="109">
        <f t="shared" si="2"/>
        <v>0</v>
      </c>
      <c r="D41" s="109">
        <f t="shared" si="4"/>
        <v>41308</v>
      </c>
      <c r="E41">
        <f t="shared" si="0"/>
        <v>2</v>
      </c>
      <c r="F41">
        <f t="shared" si="1"/>
        <v>2013</v>
      </c>
    </row>
    <row r="42" spans="1:6" x14ac:dyDescent="0.25">
      <c r="A42" s="109">
        <v>41315</v>
      </c>
      <c r="B42">
        <f t="shared" si="3"/>
        <v>7</v>
      </c>
      <c r="C42" s="109">
        <f t="shared" si="2"/>
        <v>41315</v>
      </c>
      <c r="D42" s="109">
        <f t="shared" si="4"/>
        <v>41315</v>
      </c>
      <c r="E42">
        <f t="shared" si="0"/>
        <v>2</v>
      </c>
      <c r="F42">
        <f t="shared" si="1"/>
        <v>2013</v>
      </c>
    </row>
    <row r="43" spans="1:6" x14ac:dyDescent="0.25">
      <c r="A43" s="109">
        <v>41316</v>
      </c>
      <c r="B43">
        <f t="shared" si="3"/>
        <v>7</v>
      </c>
      <c r="C43" s="109">
        <f t="shared" si="2"/>
        <v>0</v>
      </c>
      <c r="D43" s="109">
        <f t="shared" si="4"/>
        <v>41315</v>
      </c>
      <c r="E43">
        <f t="shared" si="0"/>
        <v>2</v>
      </c>
      <c r="F43">
        <f t="shared" si="1"/>
        <v>2013</v>
      </c>
    </row>
    <row r="44" spans="1:6" x14ac:dyDescent="0.25">
      <c r="A44" s="109">
        <v>41317</v>
      </c>
      <c r="B44">
        <f t="shared" si="3"/>
        <v>7</v>
      </c>
      <c r="C44" s="109">
        <f t="shared" si="2"/>
        <v>0</v>
      </c>
      <c r="D44" s="109">
        <f t="shared" si="4"/>
        <v>41315</v>
      </c>
      <c r="E44">
        <f t="shared" si="0"/>
        <v>2</v>
      </c>
      <c r="F44">
        <f t="shared" si="1"/>
        <v>2013</v>
      </c>
    </row>
    <row r="45" spans="1:6" x14ac:dyDescent="0.25">
      <c r="A45" s="109">
        <v>41318</v>
      </c>
      <c r="B45">
        <f t="shared" si="3"/>
        <v>7</v>
      </c>
      <c r="C45" s="109">
        <f t="shared" si="2"/>
        <v>0</v>
      </c>
      <c r="D45" s="109">
        <f t="shared" si="4"/>
        <v>41315</v>
      </c>
      <c r="E45">
        <f t="shared" si="0"/>
        <v>2</v>
      </c>
      <c r="F45">
        <f t="shared" si="1"/>
        <v>2013</v>
      </c>
    </row>
    <row r="46" spans="1:6" x14ac:dyDescent="0.25">
      <c r="A46" s="109">
        <v>41319</v>
      </c>
      <c r="B46">
        <f t="shared" si="3"/>
        <v>7</v>
      </c>
      <c r="C46" s="109">
        <f t="shared" si="2"/>
        <v>0</v>
      </c>
      <c r="D46" s="109">
        <f t="shared" si="4"/>
        <v>41315</v>
      </c>
      <c r="E46">
        <f t="shared" si="0"/>
        <v>2</v>
      </c>
      <c r="F46">
        <f t="shared" si="1"/>
        <v>2013</v>
      </c>
    </row>
    <row r="47" spans="1:6" x14ac:dyDescent="0.25">
      <c r="A47" s="109">
        <v>41320</v>
      </c>
      <c r="B47">
        <f t="shared" si="3"/>
        <v>7</v>
      </c>
      <c r="C47" s="109">
        <f t="shared" si="2"/>
        <v>0</v>
      </c>
      <c r="D47" s="109">
        <f t="shared" si="4"/>
        <v>41315</v>
      </c>
      <c r="E47">
        <f t="shared" si="0"/>
        <v>2</v>
      </c>
      <c r="F47">
        <f t="shared" si="1"/>
        <v>2013</v>
      </c>
    </row>
    <row r="48" spans="1:6" x14ac:dyDescent="0.25">
      <c r="A48" s="109">
        <v>41321</v>
      </c>
      <c r="B48">
        <f t="shared" si="3"/>
        <v>7</v>
      </c>
      <c r="C48" s="109">
        <f t="shared" si="2"/>
        <v>0</v>
      </c>
      <c r="D48" s="109">
        <f t="shared" si="4"/>
        <v>41315</v>
      </c>
      <c r="E48">
        <f t="shared" si="0"/>
        <v>2</v>
      </c>
      <c r="F48">
        <f t="shared" si="1"/>
        <v>2013</v>
      </c>
    </row>
    <row r="49" spans="1:6" x14ac:dyDescent="0.25">
      <c r="A49" s="109">
        <v>41322</v>
      </c>
      <c r="B49">
        <f t="shared" si="3"/>
        <v>8</v>
      </c>
      <c r="C49" s="109">
        <f t="shared" si="2"/>
        <v>41322</v>
      </c>
      <c r="D49" s="109">
        <f t="shared" si="4"/>
        <v>41322</v>
      </c>
      <c r="E49">
        <f t="shared" si="0"/>
        <v>2</v>
      </c>
      <c r="F49">
        <f t="shared" si="1"/>
        <v>2013</v>
      </c>
    </row>
    <row r="50" spans="1:6" x14ac:dyDescent="0.25">
      <c r="A50" s="109">
        <v>41323</v>
      </c>
      <c r="B50">
        <f t="shared" si="3"/>
        <v>8</v>
      </c>
      <c r="C50" s="109">
        <f t="shared" si="2"/>
        <v>0</v>
      </c>
      <c r="D50" s="109">
        <f t="shared" si="4"/>
        <v>41322</v>
      </c>
      <c r="E50">
        <f t="shared" si="0"/>
        <v>2</v>
      </c>
      <c r="F50">
        <f t="shared" si="1"/>
        <v>2013</v>
      </c>
    </row>
    <row r="51" spans="1:6" x14ac:dyDescent="0.25">
      <c r="A51" s="109">
        <v>41324</v>
      </c>
      <c r="B51">
        <f t="shared" si="3"/>
        <v>8</v>
      </c>
      <c r="C51" s="109">
        <f t="shared" si="2"/>
        <v>0</v>
      </c>
      <c r="D51" s="109">
        <f t="shared" si="4"/>
        <v>41322</v>
      </c>
      <c r="E51">
        <f t="shared" si="0"/>
        <v>2</v>
      </c>
      <c r="F51">
        <f t="shared" si="1"/>
        <v>2013</v>
      </c>
    </row>
    <row r="52" spans="1:6" x14ac:dyDescent="0.25">
      <c r="A52" s="109">
        <v>41325</v>
      </c>
      <c r="B52">
        <f t="shared" si="3"/>
        <v>8</v>
      </c>
      <c r="C52" s="109">
        <f t="shared" si="2"/>
        <v>0</v>
      </c>
      <c r="D52" s="109">
        <f t="shared" si="4"/>
        <v>41322</v>
      </c>
      <c r="E52">
        <f t="shared" si="0"/>
        <v>2</v>
      </c>
      <c r="F52">
        <f t="shared" si="1"/>
        <v>2013</v>
      </c>
    </row>
    <row r="53" spans="1:6" x14ac:dyDescent="0.25">
      <c r="A53" s="109">
        <v>41326</v>
      </c>
      <c r="B53">
        <f t="shared" si="3"/>
        <v>8</v>
      </c>
      <c r="C53" s="109">
        <f t="shared" si="2"/>
        <v>0</v>
      </c>
      <c r="D53" s="109">
        <f t="shared" si="4"/>
        <v>41322</v>
      </c>
      <c r="E53">
        <f t="shared" si="0"/>
        <v>2</v>
      </c>
      <c r="F53">
        <f t="shared" si="1"/>
        <v>2013</v>
      </c>
    </row>
    <row r="54" spans="1:6" x14ac:dyDescent="0.25">
      <c r="A54" s="109">
        <v>41327</v>
      </c>
      <c r="B54">
        <f t="shared" si="3"/>
        <v>8</v>
      </c>
      <c r="C54" s="109">
        <f t="shared" si="2"/>
        <v>0</v>
      </c>
      <c r="D54" s="109">
        <f t="shared" si="4"/>
        <v>41322</v>
      </c>
      <c r="E54">
        <f t="shared" si="0"/>
        <v>2</v>
      </c>
      <c r="F54">
        <f t="shared" si="1"/>
        <v>2013</v>
      </c>
    </row>
    <row r="55" spans="1:6" x14ac:dyDescent="0.25">
      <c r="A55" s="109">
        <v>41328</v>
      </c>
      <c r="B55">
        <f t="shared" si="3"/>
        <v>8</v>
      </c>
      <c r="C55" s="109">
        <f t="shared" si="2"/>
        <v>0</v>
      </c>
      <c r="D55" s="109">
        <f t="shared" si="4"/>
        <v>41322</v>
      </c>
      <c r="E55">
        <f t="shared" si="0"/>
        <v>2</v>
      </c>
      <c r="F55">
        <f t="shared" si="1"/>
        <v>2013</v>
      </c>
    </row>
    <row r="56" spans="1:6" x14ac:dyDescent="0.25">
      <c r="A56" s="109">
        <v>41329</v>
      </c>
      <c r="B56">
        <f t="shared" si="3"/>
        <v>9</v>
      </c>
      <c r="C56" s="109">
        <f t="shared" si="2"/>
        <v>41329</v>
      </c>
      <c r="D56" s="109">
        <f t="shared" si="4"/>
        <v>41329</v>
      </c>
      <c r="E56">
        <f t="shared" si="0"/>
        <v>2</v>
      </c>
      <c r="F56">
        <f t="shared" si="1"/>
        <v>2013</v>
      </c>
    </row>
    <row r="57" spans="1:6" x14ac:dyDescent="0.25">
      <c r="A57" s="109">
        <v>41330</v>
      </c>
      <c r="B57">
        <f t="shared" si="3"/>
        <v>9</v>
      </c>
      <c r="C57" s="109">
        <f t="shared" si="2"/>
        <v>0</v>
      </c>
      <c r="D57" s="109">
        <f t="shared" si="4"/>
        <v>41329</v>
      </c>
      <c r="E57">
        <f t="shared" si="0"/>
        <v>2</v>
      </c>
      <c r="F57">
        <f t="shared" si="1"/>
        <v>2013</v>
      </c>
    </row>
    <row r="58" spans="1:6" x14ac:dyDescent="0.25">
      <c r="A58" s="109">
        <v>41331</v>
      </c>
      <c r="B58">
        <f t="shared" si="3"/>
        <v>9</v>
      </c>
      <c r="C58" s="109">
        <f t="shared" si="2"/>
        <v>0</v>
      </c>
      <c r="D58" s="109">
        <f t="shared" si="4"/>
        <v>41329</v>
      </c>
      <c r="E58">
        <f t="shared" si="0"/>
        <v>2</v>
      </c>
      <c r="F58">
        <f t="shared" si="1"/>
        <v>2013</v>
      </c>
    </row>
    <row r="59" spans="1:6" x14ac:dyDescent="0.25">
      <c r="A59" s="109">
        <v>41332</v>
      </c>
      <c r="B59">
        <f t="shared" si="3"/>
        <v>9</v>
      </c>
      <c r="C59" s="109">
        <f t="shared" si="2"/>
        <v>0</v>
      </c>
      <c r="D59" s="109">
        <f t="shared" si="4"/>
        <v>41329</v>
      </c>
      <c r="E59">
        <f t="shared" si="0"/>
        <v>2</v>
      </c>
      <c r="F59">
        <f t="shared" si="1"/>
        <v>2013</v>
      </c>
    </row>
    <row r="60" spans="1:6" x14ac:dyDescent="0.25">
      <c r="A60" s="109">
        <v>41333</v>
      </c>
      <c r="B60">
        <f t="shared" si="3"/>
        <v>9</v>
      </c>
      <c r="C60" s="109">
        <f t="shared" si="2"/>
        <v>0</v>
      </c>
      <c r="D60" s="109">
        <f t="shared" si="4"/>
        <v>41329</v>
      </c>
      <c r="E60">
        <f t="shared" si="0"/>
        <v>2</v>
      </c>
      <c r="F60">
        <f t="shared" si="1"/>
        <v>2013</v>
      </c>
    </row>
    <row r="61" spans="1:6" x14ac:dyDescent="0.25">
      <c r="A61" s="109">
        <v>41334</v>
      </c>
      <c r="B61">
        <f t="shared" si="3"/>
        <v>9</v>
      </c>
      <c r="C61" s="109">
        <f t="shared" si="2"/>
        <v>0</v>
      </c>
      <c r="D61" s="109">
        <f t="shared" si="4"/>
        <v>41329</v>
      </c>
      <c r="E61">
        <f t="shared" si="0"/>
        <v>3</v>
      </c>
      <c r="F61">
        <f t="shared" si="1"/>
        <v>2013</v>
      </c>
    </row>
    <row r="62" spans="1:6" x14ac:dyDescent="0.25">
      <c r="A62" s="109">
        <v>41335</v>
      </c>
      <c r="B62">
        <f t="shared" si="3"/>
        <v>9</v>
      </c>
      <c r="C62" s="109">
        <f t="shared" si="2"/>
        <v>0</v>
      </c>
      <c r="D62" s="109">
        <f t="shared" si="4"/>
        <v>41329</v>
      </c>
      <c r="E62">
        <f t="shared" si="0"/>
        <v>3</v>
      </c>
      <c r="F62">
        <f t="shared" si="1"/>
        <v>2013</v>
      </c>
    </row>
    <row r="63" spans="1:6" x14ac:dyDescent="0.25">
      <c r="A63" s="109">
        <v>41336</v>
      </c>
      <c r="B63">
        <f t="shared" si="3"/>
        <v>10</v>
      </c>
      <c r="C63" s="109">
        <f t="shared" si="2"/>
        <v>41336</v>
      </c>
      <c r="D63" s="109">
        <f t="shared" si="4"/>
        <v>41336</v>
      </c>
      <c r="E63">
        <f t="shared" si="0"/>
        <v>3</v>
      </c>
      <c r="F63">
        <f t="shared" si="1"/>
        <v>2013</v>
      </c>
    </row>
    <row r="64" spans="1:6" x14ac:dyDescent="0.25">
      <c r="A64" s="109">
        <v>41337</v>
      </c>
      <c r="B64">
        <f t="shared" si="3"/>
        <v>10</v>
      </c>
      <c r="C64" s="109">
        <f t="shared" si="2"/>
        <v>0</v>
      </c>
      <c r="D64" s="109">
        <f t="shared" si="4"/>
        <v>41336</v>
      </c>
      <c r="E64">
        <f t="shared" si="0"/>
        <v>3</v>
      </c>
      <c r="F64">
        <f t="shared" si="1"/>
        <v>2013</v>
      </c>
    </row>
    <row r="65" spans="1:6" x14ac:dyDescent="0.25">
      <c r="A65" s="109">
        <v>41338</v>
      </c>
      <c r="B65">
        <f t="shared" si="3"/>
        <v>10</v>
      </c>
      <c r="C65" s="109">
        <f t="shared" si="2"/>
        <v>0</v>
      </c>
      <c r="D65" s="109">
        <f t="shared" si="4"/>
        <v>41336</v>
      </c>
      <c r="E65">
        <f t="shared" ref="E65:E128" si="5">MONTH(A65)</f>
        <v>3</v>
      </c>
      <c r="F65">
        <f t="shared" ref="F65:F128" si="6">YEAR(A65)</f>
        <v>2013</v>
      </c>
    </row>
    <row r="66" spans="1:6" x14ac:dyDescent="0.25">
      <c r="A66" s="109">
        <v>41339</v>
      </c>
      <c r="B66">
        <f t="shared" si="3"/>
        <v>10</v>
      </c>
      <c r="C66" s="109">
        <f t="shared" ref="C66:C129" si="7">IF(IF(B66=B65,0,B66)&gt;0,A66,0)</f>
        <v>0</v>
      </c>
      <c r="D66" s="109">
        <f t="shared" si="4"/>
        <v>41336</v>
      </c>
      <c r="E66">
        <f t="shared" si="5"/>
        <v>3</v>
      </c>
      <c r="F66">
        <f t="shared" si="6"/>
        <v>2013</v>
      </c>
    </row>
    <row r="67" spans="1:6" x14ac:dyDescent="0.25">
      <c r="A67" s="109">
        <v>41340</v>
      </c>
      <c r="B67">
        <f t="shared" ref="B67:B130" si="8">WEEKNUM(A67)</f>
        <v>10</v>
      </c>
      <c r="C67" s="109">
        <f t="shared" si="7"/>
        <v>0</v>
      </c>
      <c r="D67" s="109">
        <f t="shared" si="4"/>
        <v>41336</v>
      </c>
      <c r="E67">
        <f t="shared" si="5"/>
        <v>3</v>
      </c>
      <c r="F67">
        <f t="shared" si="6"/>
        <v>2013</v>
      </c>
    </row>
    <row r="68" spans="1:6" x14ac:dyDescent="0.25">
      <c r="A68" s="109">
        <v>41341</v>
      </c>
      <c r="B68">
        <f t="shared" si="8"/>
        <v>10</v>
      </c>
      <c r="C68" s="109">
        <f t="shared" si="7"/>
        <v>0</v>
      </c>
      <c r="D68" s="109">
        <f t="shared" si="4"/>
        <v>41336</v>
      </c>
      <c r="E68">
        <f t="shared" si="5"/>
        <v>3</v>
      </c>
      <c r="F68">
        <f t="shared" si="6"/>
        <v>2013</v>
      </c>
    </row>
    <row r="69" spans="1:6" x14ac:dyDescent="0.25">
      <c r="A69" s="109">
        <v>41342</v>
      </c>
      <c r="B69">
        <f t="shared" si="8"/>
        <v>10</v>
      </c>
      <c r="C69" s="109">
        <f t="shared" si="7"/>
        <v>0</v>
      </c>
      <c r="D69" s="109">
        <f t="shared" si="4"/>
        <v>41336</v>
      </c>
      <c r="E69">
        <f t="shared" si="5"/>
        <v>3</v>
      </c>
      <c r="F69">
        <f t="shared" si="6"/>
        <v>2013</v>
      </c>
    </row>
    <row r="70" spans="1:6" x14ac:dyDescent="0.25">
      <c r="A70" s="109">
        <v>41343</v>
      </c>
      <c r="B70">
        <f t="shared" si="8"/>
        <v>11</v>
      </c>
      <c r="C70" s="109">
        <f t="shared" si="7"/>
        <v>41343</v>
      </c>
      <c r="D70" s="109">
        <f t="shared" si="4"/>
        <v>41343</v>
      </c>
      <c r="E70">
        <f t="shared" si="5"/>
        <v>3</v>
      </c>
      <c r="F70">
        <f t="shared" si="6"/>
        <v>2013</v>
      </c>
    </row>
    <row r="71" spans="1:6" x14ac:dyDescent="0.25">
      <c r="A71" s="109">
        <v>41344</v>
      </c>
      <c r="B71">
        <f t="shared" si="8"/>
        <v>11</v>
      </c>
      <c r="C71" s="109">
        <f t="shared" si="7"/>
        <v>0</v>
      </c>
      <c r="D71" s="109">
        <f t="shared" si="4"/>
        <v>41343</v>
      </c>
      <c r="E71">
        <f t="shared" si="5"/>
        <v>3</v>
      </c>
      <c r="F71">
        <f t="shared" si="6"/>
        <v>2013</v>
      </c>
    </row>
    <row r="72" spans="1:6" x14ac:dyDescent="0.25">
      <c r="A72" s="109">
        <v>41345</v>
      </c>
      <c r="B72">
        <f t="shared" si="8"/>
        <v>11</v>
      </c>
      <c r="C72" s="109">
        <f t="shared" si="7"/>
        <v>0</v>
      </c>
      <c r="D72" s="109">
        <f t="shared" ref="D72:D135" si="9">IF(C72&gt;0,C72,IF(C71&gt;0,C71,IF(C70&gt;0,C70,IF(C69&gt;0,C69,IF(C68&gt;0,C68,IF(C67&gt;0,C67,IF(C66&gt;0,C66,"ERROR")))))))</f>
        <v>41343</v>
      </c>
      <c r="E72">
        <f t="shared" si="5"/>
        <v>3</v>
      </c>
      <c r="F72">
        <f t="shared" si="6"/>
        <v>2013</v>
      </c>
    </row>
    <row r="73" spans="1:6" x14ac:dyDescent="0.25">
      <c r="A73" s="109">
        <v>41346</v>
      </c>
      <c r="B73">
        <f t="shared" si="8"/>
        <v>11</v>
      </c>
      <c r="C73" s="109">
        <f t="shared" si="7"/>
        <v>0</v>
      </c>
      <c r="D73" s="109">
        <f t="shared" si="9"/>
        <v>41343</v>
      </c>
      <c r="E73">
        <f t="shared" si="5"/>
        <v>3</v>
      </c>
      <c r="F73">
        <f t="shared" si="6"/>
        <v>2013</v>
      </c>
    </row>
    <row r="74" spans="1:6" x14ac:dyDescent="0.25">
      <c r="A74" s="109">
        <v>41347</v>
      </c>
      <c r="B74">
        <f t="shared" si="8"/>
        <v>11</v>
      </c>
      <c r="C74" s="109">
        <f t="shared" si="7"/>
        <v>0</v>
      </c>
      <c r="D74" s="109">
        <f t="shared" si="9"/>
        <v>41343</v>
      </c>
      <c r="E74">
        <f t="shared" si="5"/>
        <v>3</v>
      </c>
      <c r="F74">
        <f t="shared" si="6"/>
        <v>2013</v>
      </c>
    </row>
    <row r="75" spans="1:6" x14ac:dyDescent="0.25">
      <c r="A75" s="109">
        <v>41348</v>
      </c>
      <c r="B75">
        <f t="shared" si="8"/>
        <v>11</v>
      </c>
      <c r="C75" s="109">
        <f t="shared" si="7"/>
        <v>0</v>
      </c>
      <c r="D75" s="109">
        <f t="shared" si="9"/>
        <v>41343</v>
      </c>
      <c r="E75">
        <f t="shared" si="5"/>
        <v>3</v>
      </c>
      <c r="F75">
        <f t="shared" si="6"/>
        <v>2013</v>
      </c>
    </row>
    <row r="76" spans="1:6" x14ac:dyDescent="0.25">
      <c r="A76" s="109">
        <v>41349</v>
      </c>
      <c r="B76">
        <f t="shared" si="8"/>
        <v>11</v>
      </c>
      <c r="C76" s="109">
        <f t="shared" si="7"/>
        <v>0</v>
      </c>
      <c r="D76" s="109">
        <f t="shared" si="9"/>
        <v>41343</v>
      </c>
      <c r="E76">
        <f t="shared" si="5"/>
        <v>3</v>
      </c>
      <c r="F76">
        <f t="shared" si="6"/>
        <v>2013</v>
      </c>
    </row>
    <row r="77" spans="1:6" x14ac:dyDescent="0.25">
      <c r="A77" s="109">
        <v>41350</v>
      </c>
      <c r="B77">
        <f t="shared" si="8"/>
        <v>12</v>
      </c>
      <c r="C77" s="109">
        <f t="shared" si="7"/>
        <v>41350</v>
      </c>
      <c r="D77" s="109">
        <f t="shared" si="9"/>
        <v>41350</v>
      </c>
      <c r="E77">
        <f t="shared" si="5"/>
        <v>3</v>
      </c>
      <c r="F77">
        <f t="shared" si="6"/>
        <v>2013</v>
      </c>
    </row>
    <row r="78" spans="1:6" x14ac:dyDescent="0.25">
      <c r="A78" s="109">
        <v>41351</v>
      </c>
      <c r="B78">
        <f t="shared" si="8"/>
        <v>12</v>
      </c>
      <c r="C78" s="109">
        <f t="shared" si="7"/>
        <v>0</v>
      </c>
      <c r="D78" s="109">
        <f t="shared" si="9"/>
        <v>41350</v>
      </c>
      <c r="E78">
        <f t="shared" si="5"/>
        <v>3</v>
      </c>
      <c r="F78">
        <f t="shared" si="6"/>
        <v>2013</v>
      </c>
    </row>
    <row r="79" spans="1:6" x14ac:dyDescent="0.25">
      <c r="A79" s="109">
        <v>41352</v>
      </c>
      <c r="B79">
        <f t="shared" si="8"/>
        <v>12</v>
      </c>
      <c r="C79" s="109">
        <f t="shared" si="7"/>
        <v>0</v>
      </c>
      <c r="D79" s="109">
        <f t="shared" si="9"/>
        <v>41350</v>
      </c>
      <c r="E79">
        <f t="shared" si="5"/>
        <v>3</v>
      </c>
      <c r="F79">
        <f t="shared" si="6"/>
        <v>2013</v>
      </c>
    </row>
    <row r="80" spans="1:6" x14ac:dyDescent="0.25">
      <c r="A80" s="109">
        <v>41353</v>
      </c>
      <c r="B80">
        <f t="shared" si="8"/>
        <v>12</v>
      </c>
      <c r="C80" s="109">
        <f t="shared" si="7"/>
        <v>0</v>
      </c>
      <c r="D80" s="109">
        <f t="shared" si="9"/>
        <v>41350</v>
      </c>
      <c r="E80">
        <f t="shared" si="5"/>
        <v>3</v>
      </c>
      <c r="F80">
        <f t="shared" si="6"/>
        <v>2013</v>
      </c>
    </row>
    <row r="81" spans="1:6" x14ac:dyDescent="0.25">
      <c r="A81" s="109">
        <v>41354</v>
      </c>
      <c r="B81">
        <f t="shared" si="8"/>
        <v>12</v>
      </c>
      <c r="C81" s="109">
        <f t="shared" si="7"/>
        <v>0</v>
      </c>
      <c r="D81" s="109">
        <f t="shared" si="9"/>
        <v>41350</v>
      </c>
      <c r="E81">
        <f t="shared" si="5"/>
        <v>3</v>
      </c>
      <c r="F81">
        <f t="shared" si="6"/>
        <v>2013</v>
      </c>
    </row>
    <row r="82" spans="1:6" x14ac:dyDescent="0.25">
      <c r="A82" s="109">
        <v>41355</v>
      </c>
      <c r="B82">
        <f t="shared" si="8"/>
        <v>12</v>
      </c>
      <c r="C82" s="109">
        <f t="shared" si="7"/>
        <v>0</v>
      </c>
      <c r="D82" s="109">
        <f t="shared" si="9"/>
        <v>41350</v>
      </c>
      <c r="E82">
        <f t="shared" si="5"/>
        <v>3</v>
      </c>
      <c r="F82">
        <f t="shared" si="6"/>
        <v>2013</v>
      </c>
    </row>
    <row r="83" spans="1:6" x14ac:dyDescent="0.25">
      <c r="A83" s="109">
        <v>41356</v>
      </c>
      <c r="B83">
        <f t="shared" si="8"/>
        <v>12</v>
      </c>
      <c r="C83" s="109">
        <f t="shared" si="7"/>
        <v>0</v>
      </c>
      <c r="D83" s="109">
        <f t="shared" si="9"/>
        <v>41350</v>
      </c>
      <c r="E83">
        <f t="shared" si="5"/>
        <v>3</v>
      </c>
      <c r="F83">
        <f t="shared" si="6"/>
        <v>2013</v>
      </c>
    </row>
    <row r="84" spans="1:6" x14ac:dyDescent="0.25">
      <c r="A84" s="109">
        <v>41357</v>
      </c>
      <c r="B84">
        <f t="shared" si="8"/>
        <v>13</v>
      </c>
      <c r="C84" s="109">
        <f t="shared" si="7"/>
        <v>41357</v>
      </c>
      <c r="D84" s="109">
        <f t="shared" si="9"/>
        <v>41357</v>
      </c>
      <c r="E84">
        <f t="shared" si="5"/>
        <v>3</v>
      </c>
      <c r="F84">
        <f t="shared" si="6"/>
        <v>2013</v>
      </c>
    </row>
    <row r="85" spans="1:6" x14ac:dyDescent="0.25">
      <c r="A85" s="109">
        <v>41358</v>
      </c>
      <c r="B85">
        <f t="shared" si="8"/>
        <v>13</v>
      </c>
      <c r="C85" s="109">
        <f t="shared" si="7"/>
        <v>0</v>
      </c>
      <c r="D85" s="109">
        <f t="shared" si="9"/>
        <v>41357</v>
      </c>
      <c r="E85">
        <f t="shared" si="5"/>
        <v>3</v>
      </c>
      <c r="F85">
        <f t="shared" si="6"/>
        <v>2013</v>
      </c>
    </row>
    <row r="86" spans="1:6" x14ac:dyDescent="0.25">
      <c r="A86" s="109">
        <v>41359</v>
      </c>
      <c r="B86">
        <f t="shared" si="8"/>
        <v>13</v>
      </c>
      <c r="C86" s="109">
        <f t="shared" si="7"/>
        <v>0</v>
      </c>
      <c r="D86" s="109">
        <f t="shared" si="9"/>
        <v>41357</v>
      </c>
      <c r="E86">
        <f t="shared" si="5"/>
        <v>3</v>
      </c>
      <c r="F86">
        <f t="shared" si="6"/>
        <v>2013</v>
      </c>
    </row>
    <row r="87" spans="1:6" x14ac:dyDescent="0.25">
      <c r="A87" s="109">
        <v>41360</v>
      </c>
      <c r="B87">
        <f t="shared" si="8"/>
        <v>13</v>
      </c>
      <c r="C87" s="109">
        <f t="shared" si="7"/>
        <v>0</v>
      </c>
      <c r="D87" s="109">
        <f t="shared" si="9"/>
        <v>41357</v>
      </c>
      <c r="E87">
        <f t="shared" si="5"/>
        <v>3</v>
      </c>
      <c r="F87">
        <f t="shared" si="6"/>
        <v>2013</v>
      </c>
    </row>
    <row r="88" spans="1:6" x14ac:dyDescent="0.25">
      <c r="A88" s="109">
        <v>41361</v>
      </c>
      <c r="B88">
        <f t="shared" si="8"/>
        <v>13</v>
      </c>
      <c r="C88" s="109">
        <f t="shared" si="7"/>
        <v>0</v>
      </c>
      <c r="D88" s="109">
        <f t="shared" si="9"/>
        <v>41357</v>
      </c>
      <c r="E88">
        <f t="shared" si="5"/>
        <v>3</v>
      </c>
      <c r="F88">
        <f t="shared" si="6"/>
        <v>2013</v>
      </c>
    </row>
    <row r="89" spans="1:6" x14ac:dyDescent="0.25">
      <c r="A89" s="109">
        <v>41362</v>
      </c>
      <c r="B89">
        <f t="shared" si="8"/>
        <v>13</v>
      </c>
      <c r="C89" s="109">
        <f t="shared" si="7"/>
        <v>0</v>
      </c>
      <c r="D89" s="109">
        <f t="shared" si="9"/>
        <v>41357</v>
      </c>
      <c r="E89">
        <f t="shared" si="5"/>
        <v>3</v>
      </c>
      <c r="F89">
        <f t="shared" si="6"/>
        <v>2013</v>
      </c>
    </row>
    <row r="90" spans="1:6" x14ac:dyDescent="0.25">
      <c r="A90" s="109">
        <v>41363</v>
      </c>
      <c r="B90">
        <f t="shared" si="8"/>
        <v>13</v>
      </c>
      <c r="C90" s="109">
        <f t="shared" si="7"/>
        <v>0</v>
      </c>
      <c r="D90" s="109">
        <f t="shared" si="9"/>
        <v>41357</v>
      </c>
      <c r="E90">
        <f t="shared" si="5"/>
        <v>3</v>
      </c>
      <c r="F90">
        <f t="shared" si="6"/>
        <v>2013</v>
      </c>
    </row>
    <row r="91" spans="1:6" x14ac:dyDescent="0.25">
      <c r="A91" s="109">
        <v>41364</v>
      </c>
      <c r="B91">
        <f t="shared" si="8"/>
        <v>14</v>
      </c>
      <c r="C91" s="109">
        <f t="shared" si="7"/>
        <v>41364</v>
      </c>
      <c r="D91" s="109">
        <f t="shared" si="9"/>
        <v>41364</v>
      </c>
      <c r="E91">
        <f t="shared" si="5"/>
        <v>3</v>
      </c>
      <c r="F91">
        <f t="shared" si="6"/>
        <v>2013</v>
      </c>
    </row>
    <row r="92" spans="1:6" x14ac:dyDescent="0.25">
      <c r="A92" s="109">
        <v>41365</v>
      </c>
      <c r="B92">
        <f t="shared" si="8"/>
        <v>14</v>
      </c>
      <c r="C92" s="109">
        <f t="shared" si="7"/>
        <v>0</v>
      </c>
      <c r="D92" s="109">
        <f t="shared" si="9"/>
        <v>41364</v>
      </c>
      <c r="E92">
        <f t="shared" si="5"/>
        <v>4</v>
      </c>
      <c r="F92">
        <f t="shared" si="6"/>
        <v>2013</v>
      </c>
    </row>
    <row r="93" spans="1:6" x14ac:dyDescent="0.25">
      <c r="A93" s="109">
        <v>41366</v>
      </c>
      <c r="B93">
        <f t="shared" si="8"/>
        <v>14</v>
      </c>
      <c r="C93" s="109">
        <f t="shared" si="7"/>
        <v>0</v>
      </c>
      <c r="D93" s="109">
        <f t="shared" si="9"/>
        <v>41364</v>
      </c>
      <c r="E93">
        <f t="shared" si="5"/>
        <v>4</v>
      </c>
      <c r="F93">
        <f t="shared" si="6"/>
        <v>2013</v>
      </c>
    </row>
    <row r="94" spans="1:6" x14ac:dyDescent="0.25">
      <c r="A94" s="109">
        <v>41367</v>
      </c>
      <c r="B94">
        <f t="shared" si="8"/>
        <v>14</v>
      </c>
      <c r="C94" s="109">
        <f t="shared" si="7"/>
        <v>0</v>
      </c>
      <c r="D94" s="109">
        <f t="shared" si="9"/>
        <v>41364</v>
      </c>
      <c r="E94">
        <f t="shared" si="5"/>
        <v>4</v>
      </c>
      <c r="F94">
        <f t="shared" si="6"/>
        <v>2013</v>
      </c>
    </row>
    <row r="95" spans="1:6" x14ac:dyDescent="0.25">
      <c r="A95" s="109">
        <v>41368</v>
      </c>
      <c r="B95">
        <f t="shared" si="8"/>
        <v>14</v>
      </c>
      <c r="C95" s="109">
        <f t="shared" si="7"/>
        <v>0</v>
      </c>
      <c r="D95" s="109">
        <f t="shared" si="9"/>
        <v>41364</v>
      </c>
      <c r="E95">
        <f t="shared" si="5"/>
        <v>4</v>
      </c>
      <c r="F95">
        <f t="shared" si="6"/>
        <v>2013</v>
      </c>
    </row>
    <row r="96" spans="1:6" x14ac:dyDescent="0.25">
      <c r="A96" s="109">
        <v>41369</v>
      </c>
      <c r="B96">
        <f t="shared" si="8"/>
        <v>14</v>
      </c>
      <c r="C96" s="109">
        <f t="shared" si="7"/>
        <v>0</v>
      </c>
      <c r="D96" s="109">
        <f t="shared" si="9"/>
        <v>41364</v>
      </c>
      <c r="E96">
        <f t="shared" si="5"/>
        <v>4</v>
      </c>
      <c r="F96">
        <f t="shared" si="6"/>
        <v>2013</v>
      </c>
    </row>
    <row r="97" spans="1:6" x14ac:dyDescent="0.25">
      <c r="A97" s="109">
        <v>41370</v>
      </c>
      <c r="B97">
        <f t="shared" si="8"/>
        <v>14</v>
      </c>
      <c r="C97" s="109">
        <f t="shared" si="7"/>
        <v>0</v>
      </c>
      <c r="D97" s="109">
        <f t="shared" si="9"/>
        <v>41364</v>
      </c>
      <c r="E97">
        <f t="shared" si="5"/>
        <v>4</v>
      </c>
      <c r="F97">
        <f t="shared" si="6"/>
        <v>2013</v>
      </c>
    </row>
    <row r="98" spans="1:6" x14ac:dyDescent="0.25">
      <c r="A98" s="109">
        <v>41371</v>
      </c>
      <c r="B98">
        <f t="shared" si="8"/>
        <v>15</v>
      </c>
      <c r="C98" s="109">
        <f t="shared" si="7"/>
        <v>41371</v>
      </c>
      <c r="D98" s="109">
        <f t="shared" si="9"/>
        <v>41371</v>
      </c>
      <c r="E98">
        <f t="shared" si="5"/>
        <v>4</v>
      </c>
      <c r="F98">
        <f t="shared" si="6"/>
        <v>2013</v>
      </c>
    </row>
    <row r="99" spans="1:6" x14ac:dyDescent="0.25">
      <c r="A99" s="109">
        <v>41372</v>
      </c>
      <c r="B99">
        <f t="shared" si="8"/>
        <v>15</v>
      </c>
      <c r="C99" s="109">
        <f t="shared" si="7"/>
        <v>0</v>
      </c>
      <c r="D99" s="109">
        <f t="shared" si="9"/>
        <v>41371</v>
      </c>
      <c r="E99">
        <f t="shared" si="5"/>
        <v>4</v>
      </c>
      <c r="F99">
        <f t="shared" si="6"/>
        <v>2013</v>
      </c>
    </row>
    <row r="100" spans="1:6" x14ac:dyDescent="0.25">
      <c r="A100" s="109">
        <v>41373</v>
      </c>
      <c r="B100">
        <f t="shared" si="8"/>
        <v>15</v>
      </c>
      <c r="C100" s="109">
        <f t="shared" si="7"/>
        <v>0</v>
      </c>
      <c r="D100" s="109">
        <f t="shared" si="9"/>
        <v>41371</v>
      </c>
      <c r="E100">
        <f t="shared" si="5"/>
        <v>4</v>
      </c>
      <c r="F100">
        <f t="shared" si="6"/>
        <v>2013</v>
      </c>
    </row>
    <row r="101" spans="1:6" x14ac:dyDescent="0.25">
      <c r="A101" s="109">
        <v>41374</v>
      </c>
      <c r="B101">
        <f t="shared" si="8"/>
        <v>15</v>
      </c>
      <c r="C101" s="109">
        <f t="shared" si="7"/>
        <v>0</v>
      </c>
      <c r="D101" s="109">
        <f t="shared" si="9"/>
        <v>41371</v>
      </c>
      <c r="E101">
        <f t="shared" si="5"/>
        <v>4</v>
      </c>
      <c r="F101">
        <f t="shared" si="6"/>
        <v>2013</v>
      </c>
    </row>
    <row r="102" spans="1:6" x14ac:dyDescent="0.25">
      <c r="A102" s="109">
        <v>41375</v>
      </c>
      <c r="B102">
        <f t="shared" si="8"/>
        <v>15</v>
      </c>
      <c r="C102" s="109">
        <f t="shared" si="7"/>
        <v>0</v>
      </c>
      <c r="D102" s="109">
        <f t="shared" si="9"/>
        <v>41371</v>
      </c>
      <c r="E102">
        <f t="shared" si="5"/>
        <v>4</v>
      </c>
      <c r="F102">
        <f t="shared" si="6"/>
        <v>2013</v>
      </c>
    </row>
    <row r="103" spans="1:6" x14ac:dyDescent="0.25">
      <c r="A103" s="109">
        <v>41376</v>
      </c>
      <c r="B103">
        <f t="shared" si="8"/>
        <v>15</v>
      </c>
      <c r="C103" s="109">
        <f t="shared" si="7"/>
        <v>0</v>
      </c>
      <c r="D103" s="109">
        <f t="shared" si="9"/>
        <v>41371</v>
      </c>
      <c r="E103">
        <f t="shared" si="5"/>
        <v>4</v>
      </c>
      <c r="F103">
        <f t="shared" si="6"/>
        <v>2013</v>
      </c>
    </row>
    <row r="104" spans="1:6" x14ac:dyDescent="0.25">
      <c r="A104" s="109">
        <v>41377</v>
      </c>
      <c r="B104">
        <f t="shared" si="8"/>
        <v>15</v>
      </c>
      <c r="C104" s="109">
        <f t="shared" si="7"/>
        <v>0</v>
      </c>
      <c r="D104" s="109">
        <f t="shared" si="9"/>
        <v>41371</v>
      </c>
      <c r="E104">
        <f t="shared" si="5"/>
        <v>4</v>
      </c>
      <c r="F104">
        <f t="shared" si="6"/>
        <v>2013</v>
      </c>
    </row>
    <row r="105" spans="1:6" x14ac:dyDescent="0.25">
      <c r="A105" s="109">
        <v>41378</v>
      </c>
      <c r="B105">
        <f t="shared" si="8"/>
        <v>16</v>
      </c>
      <c r="C105" s="109">
        <f t="shared" si="7"/>
        <v>41378</v>
      </c>
      <c r="D105" s="109">
        <f t="shared" si="9"/>
        <v>41378</v>
      </c>
      <c r="E105">
        <f t="shared" si="5"/>
        <v>4</v>
      </c>
      <c r="F105">
        <f t="shared" si="6"/>
        <v>2013</v>
      </c>
    </row>
    <row r="106" spans="1:6" x14ac:dyDescent="0.25">
      <c r="A106" s="109">
        <v>41379</v>
      </c>
      <c r="B106">
        <f t="shared" si="8"/>
        <v>16</v>
      </c>
      <c r="C106" s="109">
        <f t="shared" si="7"/>
        <v>0</v>
      </c>
      <c r="D106" s="109">
        <f t="shared" si="9"/>
        <v>41378</v>
      </c>
      <c r="E106">
        <f t="shared" si="5"/>
        <v>4</v>
      </c>
      <c r="F106">
        <f t="shared" si="6"/>
        <v>2013</v>
      </c>
    </row>
    <row r="107" spans="1:6" x14ac:dyDescent="0.25">
      <c r="A107" s="109">
        <v>41380</v>
      </c>
      <c r="B107">
        <f t="shared" si="8"/>
        <v>16</v>
      </c>
      <c r="C107" s="109">
        <f t="shared" si="7"/>
        <v>0</v>
      </c>
      <c r="D107" s="109">
        <f t="shared" si="9"/>
        <v>41378</v>
      </c>
      <c r="E107">
        <f t="shared" si="5"/>
        <v>4</v>
      </c>
      <c r="F107">
        <f t="shared" si="6"/>
        <v>2013</v>
      </c>
    </row>
    <row r="108" spans="1:6" x14ac:dyDescent="0.25">
      <c r="A108" s="109">
        <v>41381</v>
      </c>
      <c r="B108">
        <f t="shared" si="8"/>
        <v>16</v>
      </c>
      <c r="C108" s="109">
        <f t="shared" si="7"/>
        <v>0</v>
      </c>
      <c r="D108" s="109">
        <f t="shared" si="9"/>
        <v>41378</v>
      </c>
      <c r="E108">
        <f t="shared" si="5"/>
        <v>4</v>
      </c>
      <c r="F108">
        <f t="shared" si="6"/>
        <v>2013</v>
      </c>
    </row>
    <row r="109" spans="1:6" x14ac:dyDescent="0.25">
      <c r="A109" s="109">
        <v>41382</v>
      </c>
      <c r="B109">
        <f t="shared" si="8"/>
        <v>16</v>
      </c>
      <c r="C109" s="109">
        <f t="shared" si="7"/>
        <v>0</v>
      </c>
      <c r="D109" s="109">
        <f t="shared" si="9"/>
        <v>41378</v>
      </c>
      <c r="E109">
        <f t="shared" si="5"/>
        <v>4</v>
      </c>
      <c r="F109">
        <f t="shared" si="6"/>
        <v>2013</v>
      </c>
    </row>
    <row r="110" spans="1:6" x14ac:dyDescent="0.25">
      <c r="A110" s="109">
        <v>41383</v>
      </c>
      <c r="B110">
        <f t="shared" si="8"/>
        <v>16</v>
      </c>
      <c r="C110" s="109">
        <f t="shared" si="7"/>
        <v>0</v>
      </c>
      <c r="D110" s="109">
        <f t="shared" si="9"/>
        <v>41378</v>
      </c>
      <c r="E110">
        <f t="shared" si="5"/>
        <v>4</v>
      </c>
      <c r="F110">
        <f t="shared" si="6"/>
        <v>2013</v>
      </c>
    </row>
    <row r="111" spans="1:6" x14ac:dyDescent="0.25">
      <c r="A111" s="109">
        <v>41384</v>
      </c>
      <c r="B111">
        <f t="shared" si="8"/>
        <v>16</v>
      </c>
      <c r="C111" s="109">
        <f t="shared" si="7"/>
        <v>0</v>
      </c>
      <c r="D111" s="109">
        <f t="shared" si="9"/>
        <v>41378</v>
      </c>
      <c r="E111">
        <f t="shared" si="5"/>
        <v>4</v>
      </c>
      <c r="F111">
        <f t="shared" si="6"/>
        <v>2013</v>
      </c>
    </row>
    <row r="112" spans="1:6" x14ac:dyDescent="0.25">
      <c r="A112" s="109">
        <v>41385</v>
      </c>
      <c r="B112">
        <f t="shared" si="8"/>
        <v>17</v>
      </c>
      <c r="C112" s="109">
        <f t="shared" si="7"/>
        <v>41385</v>
      </c>
      <c r="D112" s="109">
        <f t="shared" si="9"/>
        <v>41385</v>
      </c>
      <c r="E112">
        <f t="shared" si="5"/>
        <v>4</v>
      </c>
      <c r="F112">
        <f t="shared" si="6"/>
        <v>2013</v>
      </c>
    </row>
    <row r="113" spans="1:6" x14ac:dyDescent="0.25">
      <c r="A113" s="109">
        <v>41386</v>
      </c>
      <c r="B113">
        <f t="shared" si="8"/>
        <v>17</v>
      </c>
      <c r="C113" s="109">
        <f t="shared" si="7"/>
        <v>0</v>
      </c>
      <c r="D113" s="109">
        <f t="shared" si="9"/>
        <v>41385</v>
      </c>
      <c r="E113">
        <f t="shared" si="5"/>
        <v>4</v>
      </c>
      <c r="F113">
        <f t="shared" si="6"/>
        <v>2013</v>
      </c>
    </row>
    <row r="114" spans="1:6" x14ac:dyDescent="0.25">
      <c r="A114" s="109">
        <v>41387</v>
      </c>
      <c r="B114">
        <f t="shared" si="8"/>
        <v>17</v>
      </c>
      <c r="C114" s="109">
        <f t="shared" si="7"/>
        <v>0</v>
      </c>
      <c r="D114" s="109">
        <f t="shared" si="9"/>
        <v>41385</v>
      </c>
      <c r="E114">
        <f t="shared" si="5"/>
        <v>4</v>
      </c>
      <c r="F114">
        <f t="shared" si="6"/>
        <v>2013</v>
      </c>
    </row>
    <row r="115" spans="1:6" x14ac:dyDescent="0.25">
      <c r="A115" s="109">
        <v>41388</v>
      </c>
      <c r="B115">
        <f t="shared" si="8"/>
        <v>17</v>
      </c>
      <c r="C115" s="109">
        <f t="shared" si="7"/>
        <v>0</v>
      </c>
      <c r="D115" s="109">
        <f t="shared" si="9"/>
        <v>41385</v>
      </c>
      <c r="E115">
        <f t="shared" si="5"/>
        <v>4</v>
      </c>
      <c r="F115">
        <f t="shared" si="6"/>
        <v>2013</v>
      </c>
    </row>
    <row r="116" spans="1:6" x14ac:dyDescent="0.25">
      <c r="A116" s="109">
        <v>41389</v>
      </c>
      <c r="B116">
        <f t="shared" si="8"/>
        <v>17</v>
      </c>
      <c r="C116" s="109">
        <f t="shared" si="7"/>
        <v>0</v>
      </c>
      <c r="D116" s="109">
        <f t="shared" si="9"/>
        <v>41385</v>
      </c>
      <c r="E116">
        <f t="shared" si="5"/>
        <v>4</v>
      </c>
      <c r="F116">
        <f t="shared" si="6"/>
        <v>2013</v>
      </c>
    </row>
    <row r="117" spans="1:6" x14ac:dyDescent="0.25">
      <c r="A117" s="109">
        <v>41390</v>
      </c>
      <c r="B117">
        <f t="shared" si="8"/>
        <v>17</v>
      </c>
      <c r="C117" s="109">
        <f t="shared" si="7"/>
        <v>0</v>
      </c>
      <c r="D117" s="109">
        <f t="shared" si="9"/>
        <v>41385</v>
      </c>
      <c r="E117">
        <f t="shared" si="5"/>
        <v>4</v>
      </c>
      <c r="F117">
        <f t="shared" si="6"/>
        <v>2013</v>
      </c>
    </row>
    <row r="118" spans="1:6" x14ac:dyDescent="0.25">
      <c r="A118" s="109">
        <v>41391</v>
      </c>
      <c r="B118">
        <f t="shared" si="8"/>
        <v>17</v>
      </c>
      <c r="C118" s="109">
        <f t="shared" si="7"/>
        <v>0</v>
      </c>
      <c r="D118" s="109">
        <f t="shared" si="9"/>
        <v>41385</v>
      </c>
      <c r="E118">
        <f t="shared" si="5"/>
        <v>4</v>
      </c>
      <c r="F118">
        <f t="shared" si="6"/>
        <v>2013</v>
      </c>
    </row>
    <row r="119" spans="1:6" x14ac:dyDescent="0.25">
      <c r="A119" s="109">
        <v>41392</v>
      </c>
      <c r="B119">
        <f t="shared" si="8"/>
        <v>18</v>
      </c>
      <c r="C119" s="109">
        <f t="shared" si="7"/>
        <v>41392</v>
      </c>
      <c r="D119" s="109">
        <f t="shared" si="9"/>
        <v>41392</v>
      </c>
      <c r="E119">
        <f t="shared" si="5"/>
        <v>4</v>
      </c>
      <c r="F119">
        <f t="shared" si="6"/>
        <v>2013</v>
      </c>
    </row>
    <row r="120" spans="1:6" x14ac:dyDescent="0.25">
      <c r="A120" s="109">
        <v>41393</v>
      </c>
      <c r="B120">
        <f t="shared" si="8"/>
        <v>18</v>
      </c>
      <c r="C120" s="109">
        <f t="shared" si="7"/>
        <v>0</v>
      </c>
      <c r="D120" s="109">
        <f t="shared" si="9"/>
        <v>41392</v>
      </c>
      <c r="E120">
        <f t="shared" si="5"/>
        <v>4</v>
      </c>
      <c r="F120">
        <f t="shared" si="6"/>
        <v>2013</v>
      </c>
    </row>
    <row r="121" spans="1:6" x14ac:dyDescent="0.25">
      <c r="A121" s="109">
        <v>41394</v>
      </c>
      <c r="B121">
        <f t="shared" si="8"/>
        <v>18</v>
      </c>
      <c r="C121" s="109">
        <f t="shared" si="7"/>
        <v>0</v>
      </c>
      <c r="D121" s="109">
        <f t="shared" si="9"/>
        <v>41392</v>
      </c>
      <c r="E121">
        <f t="shared" si="5"/>
        <v>4</v>
      </c>
      <c r="F121">
        <f t="shared" si="6"/>
        <v>2013</v>
      </c>
    </row>
    <row r="122" spans="1:6" x14ac:dyDescent="0.25">
      <c r="A122" s="109">
        <v>41395</v>
      </c>
      <c r="B122">
        <f t="shared" si="8"/>
        <v>18</v>
      </c>
      <c r="C122" s="109">
        <f t="shared" si="7"/>
        <v>0</v>
      </c>
      <c r="D122" s="109">
        <f t="shared" si="9"/>
        <v>41392</v>
      </c>
      <c r="E122">
        <f t="shared" si="5"/>
        <v>5</v>
      </c>
      <c r="F122">
        <f t="shared" si="6"/>
        <v>2013</v>
      </c>
    </row>
    <row r="123" spans="1:6" x14ac:dyDescent="0.25">
      <c r="A123" s="109">
        <v>41396</v>
      </c>
      <c r="B123">
        <f t="shared" si="8"/>
        <v>18</v>
      </c>
      <c r="C123" s="109">
        <f t="shared" si="7"/>
        <v>0</v>
      </c>
      <c r="D123" s="109">
        <f t="shared" si="9"/>
        <v>41392</v>
      </c>
      <c r="E123">
        <f t="shared" si="5"/>
        <v>5</v>
      </c>
      <c r="F123">
        <f t="shared" si="6"/>
        <v>2013</v>
      </c>
    </row>
    <row r="124" spans="1:6" x14ac:dyDescent="0.25">
      <c r="A124" s="109">
        <v>41397</v>
      </c>
      <c r="B124">
        <f t="shared" si="8"/>
        <v>18</v>
      </c>
      <c r="C124" s="109">
        <f t="shared" si="7"/>
        <v>0</v>
      </c>
      <c r="D124" s="109">
        <f t="shared" si="9"/>
        <v>41392</v>
      </c>
      <c r="E124">
        <f t="shared" si="5"/>
        <v>5</v>
      </c>
      <c r="F124">
        <f t="shared" si="6"/>
        <v>2013</v>
      </c>
    </row>
    <row r="125" spans="1:6" x14ac:dyDescent="0.25">
      <c r="A125" s="109">
        <v>41398</v>
      </c>
      <c r="B125">
        <f t="shared" si="8"/>
        <v>18</v>
      </c>
      <c r="C125" s="109">
        <f t="shared" si="7"/>
        <v>0</v>
      </c>
      <c r="D125" s="109">
        <f t="shared" si="9"/>
        <v>41392</v>
      </c>
      <c r="E125">
        <f t="shared" si="5"/>
        <v>5</v>
      </c>
      <c r="F125">
        <f t="shared" si="6"/>
        <v>2013</v>
      </c>
    </row>
    <row r="126" spans="1:6" x14ac:dyDescent="0.25">
      <c r="A126" s="109">
        <v>41399</v>
      </c>
      <c r="B126">
        <f t="shared" si="8"/>
        <v>19</v>
      </c>
      <c r="C126" s="109">
        <f t="shared" si="7"/>
        <v>41399</v>
      </c>
      <c r="D126" s="109">
        <f t="shared" si="9"/>
        <v>41399</v>
      </c>
      <c r="E126">
        <f t="shared" si="5"/>
        <v>5</v>
      </c>
      <c r="F126">
        <f t="shared" si="6"/>
        <v>2013</v>
      </c>
    </row>
    <row r="127" spans="1:6" x14ac:dyDescent="0.25">
      <c r="A127" s="109">
        <v>41400</v>
      </c>
      <c r="B127">
        <f t="shared" si="8"/>
        <v>19</v>
      </c>
      <c r="C127" s="109">
        <f t="shared" si="7"/>
        <v>0</v>
      </c>
      <c r="D127" s="109">
        <f t="shared" si="9"/>
        <v>41399</v>
      </c>
      <c r="E127">
        <f t="shared" si="5"/>
        <v>5</v>
      </c>
      <c r="F127">
        <f t="shared" si="6"/>
        <v>2013</v>
      </c>
    </row>
    <row r="128" spans="1:6" x14ac:dyDescent="0.25">
      <c r="A128" s="109">
        <v>41401</v>
      </c>
      <c r="B128">
        <f t="shared" si="8"/>
        <v>19</v>
      </c>
      <c r="C128" s="109">
        <f t="shared" si="7"/>
        <v>0</v>
      </c>
      <c r="D128" s="109">
        <f t="shared" si="9"/>
        <v>41399</v>
      </c>
      <c r="E128">
        <f t="shared" si="5"/>
        <v>5</v>
      </c>
      <c r="F128">
        <f t="shared" si="6"/>
        <v>2013</v>
      </c>
    </row>
    <row r="129" spans="1:6" x14ac:dyDescent="0.25">
      <c r="A129" s="109">
        <v>41402</v>
      </c>
      <c r="B129">
        <f t="shared" si="8"/>
        <v>19</v>
      </c>
      <c r="C129" s="109">
        <f t="shared" si="7"/>
        <v>0</v>
      </c>
      <c r="D129" s="109">
        <f t="shared" si="9"/>
        <v>41399</v>
      </c>
      <c r="E129">
        <f t="shared" ref="E129:E192" si="10">MONTH(A129)</f>
        <v>5</v>
      </c>
      <c r="F129">
        <f t="shared" ref="F129:F192" si="11">YEAR(A129)</f>
        <v>2013</v>
      </c>
    </row>
    <row r="130" spans="1:6" x14ac:dyDescent="0.25">
      <c r="A130" s="109">
        <v>41403</v>
      </c>
      <c r="B130">
        <f t="shared" si="8"/>
        <v>19</v>
      </c>
      <c r="C130" s="109">
        <f t="shared" ref="C130:C193" si="12">IF(IF(B130=B129,0,B130)&gt;0,A130,0)</f>
        <v>0</v>
      </c>
      <c r="D130" s="109">
        <f t="shared" si="9"/>
        <v>41399</v>
      </c>
      <c r="E130">
        <f t="shared" si="10"/>
        <v>5</v>
      </c>
      <c r="F130">
        <f t="shared" si="11"/>
        <v>2013</v>
      </c>
    </row>
    <row r="131" spans="1:6" x14ac:dyDescent="0.25">
      <c r="A131" s="109">
        <v>41404</v>
      </c>
      <c r="B131">
        <f t="shared" ref="B131:B194" si="13">WEEKNUM(A131)</f>
        <v>19</v>
      </c>
      <c r="C131" s="109">
        <f t="shared" si="12"/>
        <v>0</v>
      </c>
      <c r="D131" s="109">
        <f t="shared" si="9"/>
        <v>41399</v>
      </c>
      <c r="E131">
        <f t="shared" si="10"/>
        <v>5</v>
      </c>
      <c r="F131">
        <f t="shared" si="11"/>
        <v>2013</v>
      </c>
    </row>
    <row r="132" spans="1:6" x14ac:dyDescent="0.25">
      <c r="A132" s="109">
        <v>41405</v>
      </c>
      <c r="B132">
        <f t="shared" si="13"/>
        <v>19</v>
      </c>
      <c r="C132" s="109">
        <f t="shared" si="12"/>
        <v>0</v>
      </c>
      <c r="D132" s="109">
        <f t="shared" si="9"/>
        <v>41399</v>
      </c>
      <c r="E132">
        <f t="shared" si="10"/>
        <v>5</v>
      </c>
      <c r="F132">
        <f t="shared" si="11"/>
        <v>2013</v>
      </c>
    </row>
    <row r="133" spans="1:6" x14ac:dyDescent="0.25">
      <c r="A133" s="109">
        <v>41406</v>
      </c>
      <c r="B133">
        <f t="shared" si="13"/>
        <v>20</v>
      </c>
      <c r="C133" s="109">
        <f t="shared" si="12"/>
        <v>41406</v>
      </c>
      <c r="D133" s="109">
        <f t="shared" si="9"/>
        <v>41406</v>
      </c>
      <c r="E133">
        <f t="shared" si="10"/>
        <v>5</v>
      </c>
      <c r="F133">
        <f t="shared" si="11"/>
        <v>2013</v>
      </c>
    </row>
    <row r="134" spans="1:6" x14ac:dyDescent="0.25">
      <c r="A134" s="109">
        <v>41407</v>
      </c>
      <c r="B134">
        <f t="shared" si="13"/>
        <v>20</v>
      </c>
      <c r="C134" s="109">
        <f t="shared" si="12"/>
        <v>0</v>
      </c>
      <c r="D134" s="109">
        <f t="shared" si="9"/>
        <v>41406</v>
      </c>
      <c r="E134">
        <f t="shared" si="10"/>
        <v>5</v>
      </c>
      <c r="F134">
        <f t="shared" si="11"/>
        <v>2013</v>
      </c>
    </row>
    <row r="135" spans="1:6" x14ac:dyDescent="0.25">
      <c r="A135" s="109">
        <v>41408</v>
      </c>
      <c r="B135">
        <f t="shared" si="13"/>
        <v>20</v>
      </c>
      <c r="C135" s="109">
        <f t="shared" si="12"/>
        <v>0</v>
      </c>
      <c r="D135" s="109">
        <f t="shared" si="9"/>
        <v>41406</v>
      </c>
      <c r="E135">
        <f t="shared" si="10"/>
        <v>5</v>
      </c>
      <c r="F135">
        <f t="shared" si="11"/>
        <v>2013</v>
      </c>
    </row>
    <row r="136" spans="1:6" x14ac:dyDescent="0.25">
      <c r="A136" s="109">
        <v>41409</v>
      </c>
      <c r="B136">
        <f t="shared" si="13"/>
        <v>20</v>
      </c>
      <c r="C136" s="109">
        <f t="shared" si="12"/>
        <v>0</v>
      </c>
      <c r="D136" s="109">
        <f t="shared" ref="D136:D199" si="14">IF(C136&gt;0,C136,IF(C135&gt;0,C135,IF(C134&gt;0,C134,IF(C133&gt;0,C133,IF(C132&gt;0,C132,IF(C131&gt;0,C131,IF(C130&gt;0,C130,"ERROR")))))))</f>
        <v>41406</v>
      </c>
      <c r="E136">
        <f t="shared" si="10"/>
        <v>5</v>
      </c>
      <c r="F136">
        <f t="shared" si="11"/>
        <v>2013</v>
      </c>
    </row>
    <row r="137" spans="1:6" x14ac:dyDescent="0.25">
      <c r="A137" s="109">
        <v>41410</v>
      </c>
      <c r="B137">
        <f t="shared" si="13"/>
        <v>20</v>
      </c>
      <c r="C137" s="109">
        <f t="shared" si="12"/>
        <v>0</v>
      </c>
      <c r="D137" s="109">
        <f t="shared" si="14"/>
        <v>41406</v>
      </c>
      <c r="E137">
        <f t="shared" si="10"/>
        <v>5</v>
      </c>
      <c r="F137">
        <f t="shared" si="11"/>
        <v>2013</v>
      </c>
    </row>
    <row r="138" spans="1:6" x14ac:dyDescent="0.25">
      <c r="A138" s="109">
        <v>41411</v>
      </c>
      <c r="B138">
        <f t="shared" si="13"/>
        <v>20</v>
      </c>
      <c r="C138" s="109">
        <f t="shared" si="12"/>
        <v>0</v>
      </c>
      <c r="D138" s="109">
        <f t="shared" si="14"/>
        <v>41406</v>
      </c>
      <c r="E138">
        <f t="shared" si="10"/>
        <v>5</v>
      </c>
      <c r="F138">
        <f t="shared" si="11"/>
        <v>2013</v>
      </c>
    </row>
    <row r="139" spans="1:6" x14ac:dyDescent="0.25">
      <c r="A139" s="109">
        <v>41412</v>
      </c>
      <c r="B139">
        <f t="shared" si="13"/>
        <v>20</v>
      </c>
      <c r="C139" s="109">
        <f t="shared" si="12"/>
        <v>0</v>
      </c>
      <c r="D139" s="109">
        <f t="shared" si="14"/>
        <v>41406</v>
      </c>
      <c r="E139">
        <f t="shared" si="10"/>
        <v>5</v>
      </c>
      <c r="F139">
        <f t="shared" si="11"/>
        <v>2013</v>
      </c>
    </row>
    <row r="140" spans="1:6" x14ac:dyDescent="0.25">
      <c r="A140" s="109">
        <v>41413</v>
      </c>
      <c r="B140">
        <f t="shared" si="13"/>
        <v>21</v>
      </c>
      <c r="C140" s="109">
        <f t="shared" si="12"/>
        <v>41413</v>
      </c>
      <c r="D140" s="109">
        <f t="shared" si="14"/>
        <v>41413</v>
      </c>
      <c r="E140">
        <f t="shared" si="10"/>
        <v>5</v>
      </c>
      <c r="F140">
        <f t="shared" si="11"/>
        <v>2013</v>
      </c>
    </row>
    <row r="141" spans="1:6" x14ac:dyDescent="0.25">
      <c r="A141" s="109">
        <v>41414</v>
      </c>
      <c r="B141">
        <f t="shared" si="13"/>
        <v>21</v>
      </c>
      <c r="C141" s="109">
        <f t="shared" si="12"/>
        <v>0</v>
      </c>
      <c r="D141" s="109">
        <f t="shared" si="14"/>
        <v>41413</v>
      </c>
      <c r="E141">
        <f t="shared" si="10"/>
        <v>5</v>
      </c>
      <c r="F141">
        <f t="shared" si="11"/>
        <v>2013</v>
      </c>
    </row>
    <row r="142" spans="1:6" x14ac:dyDescent="0.25">
      <c r="A142" s="109">
        <v>41415</v>
      </c>
      <c r="B142">
        <f t="shared" si="13"/>
        <v>21</v>
      </c>
      <c r="C142" s="109">
        <f t="shared" si="12"/>
        <v>0</v>
      </c>
      <c r="D142" s="109">
        <f t="shared" si="14"/>
        <v>41413</v>
      </c>
      <c r="E142">
        <f t="shared" si="10"/>
        <v>5</v>
      </c>
      <c r="F142">
        <f t="shared" si="11"/>
        <v>2013</v>
      </c>
    </row>
    <row r="143" spans="1:6" x14ac:dyDescent="0.25">
      <c r="A143" s="109">
        <v>41416</v>
      </c>
      <c r="B143">
        <f t="shared" si="13"/>
        <v>21</v>
      </c>
      <c r="C143" s="109">
        <f t="shared" si="12"/>
        <v>0</v>
      </c>
      <c r="D143" s="109">
        <f t="shared" si="14"/>
        <v>41413</v>
      </c>
      <c r="E143">
        <f t="shared" si="10"/>
        <v>5</v>
      </c>
      <c r="F143">
        <f t="shared" si="11"/>
        <v>2013</v>
      </c>
    </row>
    <row r="144" spans="1:6" x14ac:dyDescent="0.25">
      <c r="A144" s="109">
        <v>41417</v>
      </c>
      <c r="B144">
        <f t="shared" si="13"/>
        <v>21</v>
      </c>
      <c r="C144" s="109">
        <f t="shared" si="12"/>
        <v>0</v>
      </c>
      <c r="D144" s="109">
        <f t="shared" si="14"/>
        <v>41413</v>
      </c>
      <c r="E144">
        <f t="shared" si="10"/>
        <v>5</v>
      </c>
      <c r="F144">
        <f t="shared" si="11"/>
        <v>2013</v>
      </c>
    </row>
    <row r="145" spans="1:6" x14ac:dyDescent="0.25">
      <c r="A145" s="109">
        <v>41418</v>
      </c>
      <c r="B145">
        <f t="shared" si="13"/>
        <v>21</v>
      </c>
      <c r="C145" s="109">
        <f t="shared" si="12"/>
        <v>0</v>
      </c>
      <c r="D145" s="109">
        <f t="shared" si="14"/>
        <v>41413</v>
      </c>
      <c r="E145">
        <f t="shared" si="10"/>
        <v>5</v>
      </c>
      <c r="F145">
        <f t="shared" si="11"/>
        <v>2013</v>
      </c>
    </row>
    <row r="146" spans="1:6" x14ac:dyDescent="0.25">
      <c r="A146" s="109">
        <v>41419</v>
      </c>
      <c r="B146">
        <f t="shared" si="13"/>
        <v>21</v>
      </c>
      <c r="C146" s="109">
        <f t="shared" si="12"/>
        <v>0</v>
      </c>
      <c r="D146" s="109">
        <f t="shared" si="14"/>
        <v>41413</v>
      </c>
      <c r="E146">
        <f t="shared" si="10"/>
        <v>5</v>
      </c>
      <c r="F146">
        <f t="shared" si="11"/>
        <v>2013</v>
      </c>
    </row>
    <row r="147" spans="1:6" x14ac:dyDescent="0.25">
      <c r="A147" s="109">
        <v>41420</v>
      </c>
      <c r="B147">
        <f t="shared" si="13"/>
        <v>22</v>
      </c>
      <c r="C147" s="109">
        <f t="shared" si="12"/>
        <v>41420</v>
      </c>
      <c r="D147" s="109">
        <f t="shared" si="14"/>
        <v>41420</v>
      </c>
      <c r="E147">
        <f t="shared" si="10"/>
        <v>5</v>
      </c>
      <c r="F147">
        <f t="shared" si="11"/>
        <v>2013</v>
      </c>
    </row>
    <row r="148" spans="1:6" x14ac:dyDescent="0.25">
      <c r="A148" s="109">
        <v>41421</v>
      </c>
      <c r="B148">
        <f t="shared" si="13"/>
        <v>22</v>
      </c>
      <c r="C148" s="109">
        <f t="shared" si="12"/>
        <v>0</v>
      </c>
      <c r="D148" s="109">
        <f t="shared" si="14"/>
        <v>41420</v>
      </c>
      <c r="E148">
        <f t="shared" si="10"/>
        <v>5</v>
      </c>
      <c r="F148">
        <f t="shared" si="11"/>
        <v>2013</v>
      </c>
    </row>
    <row r="149" spans="1:6" x14ac:dyDescent="0.25">
      <c r="A149" s="109">
        <v>41422</v>
      </c>
      <c r="B149">
        <f t="shared" si="13"/>
        <v>22</v>
      </c>
      <c r="C149" s="109">
        <f t="shared" si="12"/>
        <v>0</v>
      </c>
      <c r="D149" s="109">
        <f t="shared" si="14"/>
        <v>41420</v>
      </c>
      <c r="E149">
        <f t="shared" si="10"/>
        <v>5</v>
      </c>
      <c r="F149">
        <f t="shared" si="11"/>
        <v>2013</v>
      </c>
    </row>
    <row r="150" spans="1:6" x14ac:dyDescent="0.25">
      <c r="A150" s="109">
        <v>41423</v>
      </c>
      <c r="B150">
        <f t="shared" si="13"/>
        <v>22</v>
      </c>
      <c r="C150" s="109">
        <f t="shared" si="12"/>
        <v>0</v>
      </c>
      <c r="D150" s="109">
        <f t="shared" si="14"/>
        <v>41420</v>
      </c>
      <c r="E150">
        <f t="shared" si="10"/>
        <v>5</v>
      </c>
      <c r="F150">
        <f t="shared" si="11"/>
        <v>2013</v>
      </c>
    </row>
    <row r="151" spans="1:6" x14ac:dyDescent="0.25">
      <c r="A151" s="109">
        <v>41424</v>
      </c>
      <c r="B151">
        <f t="shared" si="13"/>
        <v>22</v>
      </c>
      <c r="C151" s="109">
        <f t="shared" si="12"/>
        <v>0</v>
      </c>
      <c r="D151" s="109">
        <f t="shared" si="14"/>
        <v>41420</v>
      </c>
      <c r="E151">
        <f t="shared" si="10"/>
        <v>5</v>
      </c>
      <c r="F151">
        <f t="shared" si="11"/>
        <v>2013</v>
      </c>
    </row>
    <row r="152" spans="1:6" x14ac:dyDescent="0.25">
      <c r="A152" s="109">
        <v>41425</v>
      </c>
      <c r="B152">
        <f t="shared" si="13"/>
        <v>22</v>
      </c>
      <c r="C152" s="109">
        <f t="shared" si="12"/>
        <v>0</v>
      </c>
      <c r="D152" s="109">
        <f t="shared" si="14"/>
        <v>41420</v>
      </c>
      <c r="E152">
        <f t="shared" si="10"/>
        <v>5</v>
      </c>
      <c r="F152">
        <f t="shared" si="11"/>
        <v>2013</v>
      </c>
    </row>
    <row r="153" spans="1:6" x14ac:dyDescent="0.25">
      <c r="A153" s="109">
        <v>41426</v>
      </c>
      <c r="B153">
        <f t="shared" si="13"/>
        <v>22</v>
      </c>
      <c r="C153" s="109">
        <f t="shared" si="12"/>
        <v>0</v>
      </c>
      <c r="D153" s="109">
        <f t="shared" si="14"/>
        <v>41420</v>
      </c>
      <c r="E153">
        <f t="shared" si="10"/>
        <v>6</v>
      </c>
      <c r="F153">
        <f t="shared" si="11"/>
        <v>2013</v>
      </c>
    </row>
    <row r="154" spans="1:6" x14ac:dyDescent="0.25">
      <c r="A154" s="109">
        <v>41427</v>
      </c>
      <c r="B154">
        <f t="shared" si="13"/>
        <v>23</v>
      </c>
      <c r="C154" s="109">
        <f t="shared" si="12"/>
        <v>41427</v>
      </c>
      <c r="D154" s="109">
        <f t="shared" si="14"/>
        <v>41427</v>
      </c>
      <c r="E154">
        <f t="shared" si="10"/>
        <v>6</v>
      </c>
      <c r="F154">
        <f t="shared" si="11"/>
        <v>2013</v>
      </c>
    </row>
    <row r="155" spans="1:6" x14ac:dyDescent="0.25">
      <c r="A155" s="109">
        <v>41428</v>
      </c>
      <c r="B155">
        <f t="shared" si="13"/>
        <v>23</v>
      </c>
      <c r="C155" s="109">
        <f t="shared" si="12"/>
        <v>0</v>
      </c>
      <c r="D155" s="109">
        <f t="shared" si="14"/>
        <v>41427</v>
      </c>
      <c r="E155">
        <f t="shared" si="10"/>
        <v>6</v>
      </c>
      <c r="F155">
        <f t="shared" si="11"/>
        <v>2013</v>
      </c>
    </row>
    <row r="156" spans="1:6" x14ac:dyDescent="0.25">
      <c r="A156" s="109">
        <v>41429</v>
      </c>
      <c r="B156">
        <f t="shared" si="13"/>
        <v>23</v>
      </c>
      <c r="C156" s="109">
        <f t="shared" si="12"/>
        <v>0</v>
      </c>
      <c r="D156" s="109">
        <f t="shared" si="14"/>
        <v>41427</v>
      </c>
      <c r="E156">
        <f t="shared" si="10"/>
        <v>6</v>
      </c>
      <c r="F156">
        <f t="shared" si="11"/>
        <v>2013</v>
      </c>
    </row>
    <row r="157" spans="1:6" x14ac:dyDescent="0.25">
      <c r="A157" s="109">
        <v>41430</v>
      </c>
      <c r="B157">
        <f t="shared" si="13"/>
        <v>23</v>
      </c>
      <c r="C157" s="109">
        <f t="shared" si="12"/>
        <v>0</v>
      </c>
      <c r="D157" s="109">
        <f t="shared" si="14"/>
        <v>41427</v>
      </c>
      <c r="E157">
        <f t="shared" si="10"/>
        <v>6</v>
      </c>
      <c r="F157">
        <f t="shared" si="11"/>
        <v>2013</v>
      </c>
    </row>
    <row r="158" spans="1:6" x14ac:dyDescent="0.25">
      <c r="A158" s="109">
        <v>41431</v>
      </c>
      <c r="B158">
        <f t="shared" si="13"/>
        <v>23</v>
      </c>
      <c r="C158" s="109">
        <f t="shared" si="12"/>
        <v>0</v>
      </c>
      <c r="D158" s="109">
        <f t="shared" si="14"/>
        <v>41427</v>
      </c>
      <c r="E158">
        <f t="shared" si="10"/>
        <v>6</v>
      </c>
      <c r="F158">
        <f t="shared" si="11"/>
        <v>2013</v>
      </c>
    </row>
    <row r="159" spans="1:6" x14ac:dyDescent="0.25">
      <c r="A159" s="109">
        <v>41432</v>
      </c>
      <c r="B159">
        <f t="shared" si="13"/>
        <v>23</v>
      </c>
      <c r="C159" s="109">
        <f t="shared" si="12"/>
        <v>0</v>
      </c>
      <c r="D159" s="109">
        <f t="shared" si="14"/>
        <v>41427</v>
      </c>
      <c r="E159">
        <f t="shared" si="10"/>
        <v>6</v>
      </c>
      <c r="F159">
        <f t="shared" si="11"/>
        <v>2013</v>
      </c>
    </row>
    <row r="160" spans="1:6" x14ac:dyDescent="0.25">
      <c r="A160" s="109">
        <v>41433</v>
      </c>
      <c r="B160">
        <f t="shared" si="13"/>
        <v>23</v>
      </c>
      <c r="C160" s="109">
        <f t="shared" si="12"/>
        <v>0</v>
      </c>
      <c r="D160" s="109">
        <f t="shared" si="14"/>
        <v>41427</v>
      </c>
      <c r="E160">
        <f t="shared" si="10"/>
        <v>6</v>
      </c>
      <c r="F160">
        <f t="shared" si="11"/>
        <v>2013</v>
      </c>
    </row>
    <row r="161" spans="1:6" x14ac:dyDescent="0.25">
      <c r="A161" s="109">
        <v>41434</v>
      </c>
      <c r="B161">
        <f t="shared" si="13"/>
        <v>24</v>
      </c>
      <c r="C161" s="109">
        <f t="shared" si="12"/>
        <v>41434</v>
      </c>
      <c r="D161" s="109">
        <f t="shared" si="14"/>
        <v>41434</v>
      </c>
      <c r="E161">
        <f t="shared" si="10"/>
        <v>6</v>
      </c>
      <c r="F161">
        <f t="shared" si="11"/>
        <v>2013</v>
      </c>
    </row>
    <row r="162" spans="1:6" x14ac:dyDescent="0.25">
      <c r="A162" s="109">
        <v>41435</v>
      </c>
      <c r="B162">
        <f t="shared" si="13"/>
        <v>24</v>
      </c>
      <c r="C162" s="109">
        <f t="shared" si="12"/>
        <v>0</v>
      </c>
      <c r="D162" s="109">
        <f t="shared" si="14"/>
        <v>41434</v>
      </c>
      <c r="E162">
        <f t="shared" si="10"/>
        <v>6</v>
      </c>
      <c r="F162">
        <f t="shared" si="11"/>
        <v>2013</v>
      </c>
    </row>
    <row r="163" spans="1:6" x14ac:dyDescent="0.25">
      <c r="A163" s="109">
        <v>41436</v>
      </c>
      <c r="B163">
        <f t="shared" si="13"/>
        <v>24</v>
      </c>
      <c r="C163" s="109">
        <f t="shared" si="12"/>
        <v>0</v>
      </c>
      <c r="D163" s="109">
        <f t="shared" si="14"/>
        <v>41434</v>
      </c>
      <c r="E163">
        <f t="shared" si="10"/>
        <v>6</v>
      </c>
      <c r="F163">
        <f t="shared" si="11"/>
        <v>2013</v>
      </c>
    </row>
    <row r="164" spans="1:6" x14ac:dyDescent="0.25">
      <c r="A164" s="109">
        <v>41437</v>
      </c>
      <c r="B164">
        <f t="shared" si="13"/>
        <v>24</v>
      </c>
      <c r="C164" s="109">
        <f t="shared" si="12"/>
        <v>0</v>
      </c>
      <c r="D164" s="109">
        <f t="shared" si="14"/>
        <v>41434</v>
      </c>
      <c r="E164">
        <f t="shared" si="10"/>
        <v>6</v>
      </c>
      <c r="F164">
        <f t="shared" si="11"/>
        <v>2013</v>
      </c>
    </row>
    <row r="165" spans="1:6" x14ac:dyDescent="0.25">
      <c r="A165" s="109">
        <v>41438</v>
      </c>
      <c r="B165">
        <f t="shared" si="13"/>
        <v>24</v>
      </c>
      <c r="C165" s="109">
        <f t="shared" si="12"/>
        <v>0</v>
      </c>
      <c r="D165" s="109">
        <f t="shared" si="14"/>
        <v>41434</v>
      </c>
      <c r="E165">
        <f t="shared" si="10"/>
        <v>6</v>
      </c>
      <c r="F165">
        <f t="shared" si="11"/>
        <v>2013</v>
      </c>
    </row>
    <row r="166" spans="1:6" x14ac:dyDescent="0.25">
      <c r="A166" s="109">
        <v>41439</v>
      </c>
      <c r="B166">
        <f t="shared" si="13"/>
        <v>24</v>
      </c>
      <c r="C166" s="109">
        <f t="shared" si="12"/>
        <v>0</v>
      </c>
      <c r="D166" s="109">
        <f t="shared" si="14"/>
        <v>41434</v>
      </c>
      <c r="E166">
        <f t="shared" si="10"/>
        <v>6</v>
      </c>
      <c r="F166">
        <f t="shared" si="11"/>
        <v>2013</v>
      </c>
    </row>
    <row r="167" spans="1:6" x14ac:dyDescent="0.25">
      <c r="A167" s="109">
        <v>41440</v>
      </c>
      <c r="B167">
        <f t="shared" si="13"/>
        <v>24</v>
      </c>
      <c r="C167" s="109">
        <f t="shared" si="12"/>
        <v>0</v>
      </c>
      <c r="D167" s="109">
        <f t="shared" si="14"/>
        <v>41434</v>
      </c>
      <c r="E167">
        <f t="shared" si="10"/>
        <v>6</v>
      </c>
      <c r="F167">
        <f t="shared" si="11"/>
        <v>2013</v>
      </c>
    </row>
    <row r="168" spans="1:6" x14ac:dyDescent="0.25">
      <c r="A168" s="109">
        <v>41441</v>
      </c>
      <c r="B168">
        <f t="shared" si="13"/>
        <v>25</v>
      </c>
      <c r="C168" s="109">
        <f t="shared" si="12"/>
        <v>41441</v>
      </c>
      <c r="D168" s="109">
        <f t="shared" si="14"/>
        <v>41441</v>
      </c>
      <c r="E168">
        <f t="shared" si="10"/>
        <v>6</v>
      </c>
      <c r="F168">
        <f t="shared" si="11"/>
        <v>2013</v>
      </c>
    </row>
    <row r="169" spans="1:6" x14ac:dyDescent="0.25">
      <c r="A169" s="109">
        <v>41442</v>
      </c>
      <c r="B169">
        <f t="shared" si="13"/>
        <v>25</v>
      </c>
      <c r="C169" s="109">
        <f t="shared" si="12"/>
        <v>0</v>
      </c>
      <c r="D169" s="109">
        <f t="shared" si="14"/>
        <v>41441</v>
      </c>
      <c r="E169">
        <f t="shared" si="10"/>
        <v>6</v>
      </c>
      <c r="F169">
        <f t="shared" si="11"/>
        <v>2013</v>
      </c>
    </row>
    <row r="170" spans="1:6" x14ac:dyDescent="0.25">
      <c r="A170" s="109">
        <v>41443</v>
      </c>
      <c r="B170">
        <f t="shared" si="13"/>
        <v>25</v>
      </c>
      <c r="C170" s="109">
        <f t="shared" si="12"/>
        <v>0</v>
      </c>
      <c r="D170" s="109">
        <f t="shared" si="14"/>
        <v>41441</v>
      </c>
      <c r="E170">
        <f t="shared" si="10"/>
        <v>6</v>
      </c>
      <c r="F170">
        <f t="shared" si="11"/>
        <v>2013</v>
      </c>
    </row>
    <row r="171" spans="1:6" x14ac:dyDescent="0.25">
      <c r="A171" s="109">
        <v>41444</v>
      </c>
      <c r="B171">
        <f t="shared" si="13"/>
        <v>25</v>
      </c>
      <c r="C171" s="109">
        <f t="shared" si="12"/>
        <v>0</v>
      </c>
      <c r="D171" s="109">
        <f t="shared" si="14"/>
        <v>41441</v>
      </c>
      <c r="E171">
        <f t="shared" si="10"/>
        <v>6</v>
      </c>
      <c r="F171">
        <f t="shared" si="11"/>
        <v>2013</v>
      </c>
    </row>
    <row r="172" spans="1:6" x14ac:dyDescent="0.25">
      <c r="A172" s="109">
        <v>41445</v>
      </c>
      <c r="B172">
        <f t="shared" si="13"/>
        <v>25</v>
      </c>
      <c r="C172" s="109">
        <f t="shared" si="12"/>
        <v>0</v>
      </c>
      <c r="D172" s="109">
        <f t="shared" si="14"/>
        <v>41441</v>
      </c>
      <c r="E172">
        <f t="shared" si="10"/>
        <v>6</v>
      </c>
      <c r="F172">
        <f t="shared" si="11"/>
        <v>2013</v>
      </c>
    </row>
    <row r="173" spans="1:6" x14ac:dyDescent="0.25">
      <c r="A173" s="109">
        <v>41446</v>
      </c>
      <c r="B173">
        <f t="shared" si="13"/>
        <v>25</v>
      </c>
      <c r="C173" s="109">
        <f t="shared" si="12"/>
        <v>0</v>
      </c>
      <c r="D173" s="109">
        <f t="shared" si="14"/>
        <v>41441</v>
      </c>
      <c r="E173">
        <f t="shared" si="10"/>
        <v>6</v>
      </c>
      <c r="F173">
        <f t="shared" si="11"/>
        <v>2013</v>
      </c>
    </row>
    <row r="174" spans="1:6" x14ac:dyDescent="0.25">
      <c r="A174" s="109">
        <v>41447</v>
      </c>
      <c r="B174">
        <f t="shared" si="13"/>
        <v>25</v>
      </c>
      <c r="C174" s="109">
        <f t="shared" si="12"/>
        <v>0</v>
      </c>
      <c r="D174" s="109">
        <f t="shared" si="14"/>
        <v>41441</v>
      </c>
      <c r="E174">
        <f t="shared" si="10"/>
        <v>6</v>
      </c>
      <c r="F174">
        <f t="shared" si="11"/>
        <v>2013</v>
      </c>
    </row>
    <row r="175" spans="1:6" x14ac:dyDescent="0.25">
      <c r="A175" s="109">
        <v>41448</v>
      </c>
      <c r="B175">
        <f t="shared" si="13"/>
        <v>26</v>
      </c>
      <c r="C175" s="109">
        <f t="shared" si="12"/>
        <v>41448</v>
      </c>
      <c r="D175" s="109">
        <f t="shared" si="14"/>
        <v>41448</v>
      </c>
      <c r="E175">
        <f t="shared" si="10"/>
        <v>6</v>
      </c>
      <c r="F175">
        <f t="shared" si="11"/>
        <v>2013</v>
      </c>
    </row>
    <row r="176" spans="1:6" x14ac:dyDescent="0.25">
      <c r="A176" s="109">
        <v>41449</v>
      </c>
      <c r="B176">
        <f t="shared" si="13"/>
        <v>26</v>
      </c>
      <c r="C176" s="109">
        <f t="shared" si="12"/>
        <v>0</v>
      </c>
      <c r="D176" s="109">
        <f t="shared" si="14"/>
        <v>41448</v>
      </c>
      <c r="E176">
        <f t="shared" si="10"/>
        <v>6</v>
      </c>
      <c r="F176">
        <f t="shared" si="11"/>
        <v>2013</v>
      </c>
    </row>
    <row r="177" spans="1:6" x14ac:dyDescent="0.25">
      <c r="A177" s="109">
        <v>41450</v>
      </c>
      <c r="B177">
        <f t="shared" si="13"/>
        <v>26</v>
      </c>
      <c r="C177" s="109">
        <f t="shared" si="12"/>
        <v>0</v>
      </c>
      <c r="D177" s="109">
        <f t="shared" si="14"/>
        <v>41448</v>
      </c>
      <c r="E177">
        <f t="shared" si="10"/>
        <v>6</v>
      </c>
      <c r="F177">
        <f t="shared" si="11"/>
        <v>2013</v>
      </c>
    </row>
    <row r="178" spans="1:6" x14ac:dyDescent="0.25">
      <c r="A178" s="109">
        <v>41451</v>
      </c>
      <c r="B178">
        <f t="shared" si="13"/>
        <v>26</v>
      </c>
      <c r="C178" s="109">
        <f t="shared" si="12"/>
        <v>0</v>
      </c>
      <c r="D178" s="109">
        <f t="shared" si="14"/>
        <v>41448</v>
      </c>
      <c r="E178">
        <f t="shared" si="10"/>
        <v>6</v>
      </c>
      <c r="F178">
        <f t="shared" si="11"/>
        <v>2013</v>
      </c>
    </row>
    <row r="179" spans="1:6" x14ac:dyDescent="0.25">
      <c r="A179" s="109">
        <v>41452</v>
      </c>
      <c r="B179">
        <f t="shared" si="13"/>
        <v>26</v>
      </c>
      <c r="C179" s="109">
        <f t="shared" si="12"/>
        <v>0</v>
      </c>
      <c r="D179" s="109">
        <f t="shared" si="14"/>
        <v>41448</v>
      </c>
      <c r="E179">
        <f t="shared" si="10"/>
        <v>6</v>
      </c>
      <c r="F179">
        <f t="shared" si="11"/>
        <v>2013</v>
      </c>
    </row>
    <row r="180" spans="1:6" x14ac:dyDescent="0.25">
      <c r="A180" s="109">
        <v>41453</v>
      </c>
      <c r="B180">
        <f t="shared" si="13"/>
        <v>26</v>
      </c>
      <c r="C180" s="109">
        <f t="shared" si="12"/>
        <v>0</v>
      </c>
      <c r="D180" s="109">
        <f t="shared" si="14"/>
        <v>41448</v>
      </c>
      <c r="E180">
        <f t="shared" si="10"/>
        <v>6</v>
      </c>
      <c r="F180">
        <f t="shared" si="11"/>
        <v>2013</v>
      </c>
    </row>
    <row r="181" spans="1:6" x14ac:dyDescent="0.25">
      <c r="A181" s="109">
        <v>41454</v>
      </c>
      <c r="B181">
        <f t="shared" si="13"/>
        <v>26</v>
      </c>
      <c r="C181" s="109">
        <f t="shared" si="12"/>
        <v>0</v>
      </c>
      <c r="D181" s="109">
        <f t="shared" si="14"/>
        <v>41448</v>
      </c>
      <c r="E181">
        <f t="shared" si="10"/>
        <v>6</v>
      </c>
      <c r="F181">
        <f t="shared" si="11"/>
        <v>2013</v>
      </c>
    </row>
    <row r="182" spans="1:6" x14ac:dyDescent="0.25">
      <c r="A182" s="109">
        <v>41455</v>
      </c>
      <c r="B182">
        <f t="shared" si="13"/>
        <v>27</v>
      </c>
      <c r="C182" s="109">
        <f t="shared" si="12"/>
        <v>41455</v>
      </c>
      <c r="D182" s="109">
        <f t="shared" si="14"/>
        <v>41455</v>
      </c>
      <c r="E182">
        <f t="shared" si="10"/>
        <v>6</v>
      </c>
      <c r="F182">
        <f t="shared" si="11"/>
        <v>2013</v>
      </c>
    </row>
    <row r="183" spans="1:6" x14ac:dyDescent="0.25">
      <c r="A183" s="109">
        <v>41456</v>
      </c>
      <c r="B183">
        <f t="shared" si="13"/>
        <v>27</v>
      </c>
      <c r="C183" s="109">
        <f t="shared" si="12"/>
        <v>0</v>
      </c>
      <c r="D183" s="109">
        <f t="shared" si="14"/>
        <v>41455</v>
      </c>
      <c r="E183">
        <f t="shared" si="10"/>
        <v>7</v>
      </c>
      <c r="F183">
        <f t="shared" si="11"/>
        <v>2013</v>
      </c>
    </row>
    <row r="184" spans="1:6" x14ac:dyDescent="0.25">
      <c r="A184" s="109">
        <v>41457</v>
      </c>
      <c r="B184">
        <f t="shared" si="13"/>
        <v>27</v>
      </c>
      <c r="C184" s="109">
        <f t="shared" si="12"/>
        <v>0</v>
      </c>
      <c r="D184" s="109">
        <f t="shared" si="14"/>
        <v>41455</v>
      </c>
      <c r="E184">
        <f t="shared" si="10"/>
        <v>7</v>
      </c>
      <c r="F184">
        <f t="shared" si="11"/>
        <v>2013</v>
      </c>
    </row>
    <row r="185" spans="1:6" x14ac:dyDescent="0.25">
      <c r="A185" s="109">
        <v>41458</v>
      </c>
      <c r="B185">
        <f t="shared" si="13"/>
        <v>27</v>
      </c>
      <c r="C185" s="109">
        <f t="shared" si="12"/>
        <v>0</v>
      </c>
      <c r="D185" s="109">
        <f t="shared" si="14"/>
        <v>41455</v>
      </c>
      <c r="E185">
        <f t="shared" si="10"/>
        <v>7</v>
      </c>
      <c r="F185">
        <f t="shared" si="11"/>
        <v>2013</v>
      </c>
    </row>
    <row r="186" spans="1:6" x14ac:dyDescent="0.25">
      <c r="A186" s="109">
        <v>41459</v>
      </c>
      <c r="B186">
        <f t="shared" si="13"/>
        <v>27</v>
      </c>
      <c r="C186" s="109">
        <f t="shared" si="12"/>
        <v>0</v>
      </c>
      <c r="D186" s="109">
        <f t="shared" si="14"/>
        <v>41455</v>
      </c>
      <c r="E186">
        <f t="shared" si="10"/>
        <v>7</v>
      </c>
      <c r="F186">
        <f t="shared" si="11"/>
        <v>2013</v>
      </c>
    </row>
    <row r="187" spans="1:6" x14ac:dyDescent="0.25">
      <c r="A187" s="109">
        <v>41460</v>
      </c>
      <c r="B187">
        <f t="shared" si="13"/>
        <v>27</v>
      </c>
      <c r="C187" s="109">
        <f t="shared" si="12"/>
        <v>0</v>
      </c>
      <c r="D187" s="109">
        <f t="shared" si="14"/>
        <v>41455</v>
      </c>
      <c r="E187">
        <f t="shared" si="10"/>
        <v>7</v>
      </c>
      <c r="F187">
        <f t="shared" si="11"/>
        <v>2013</v>
      </c>
    </row>
    <row r="188" spans="1:6" x14ac:dyDescent="0.25">
      <c r="A188" s="109">
        <v>41461</v>
      </c>
      <c r="B188">
        <f t="shared" si="13"/>
        <v>27</v>
      </c>
      <c r="C188" s="109">
        <f t="shared" si="12"/>
        <v>0</v>
      </c>
      <c r="D188" s="109">
        <f t="shared" si="14"/>
        <v>41455</v>
      </c>
      <c r="E188">
        <f t="shared" si="10"/>
        <v>7</v>
      </c>
      <c r="F188">
        <f t="shared" si="11"/>
        <v>2013</v>
      </c>
    </row>
    <row r="189" spans="1:6" x14ac:dyDescent="0.25">
      <c r="A189" s="109">
        <v>41462</v>
      </c>
      <c r="B189">
        <f t="shared" si="13"/>
        <v>28</v>
      </c>
      <c r="C189" s="109">
        <f t="shared" si="12"/>
        <v>41462</v>
      </c>
      <c r="D189" s="109">
        <f t="shared" si="14"/>
        <v>41462</v>
      </c>
      <c r="E189">
        <f t="shared" si="10"/>
        <v>7</v>
      </c>
      <c r="F189">
        <f t="shared" si="11"/>
        <v>2013</v>
      </c>
    </row>
    <row r="190" spans="1:6" x14ac:dyDescent="0.25">
      <c r="A190" s="109">
        <v>41463</v>
      </c>
      <c r="B190">
        <f t="shared" si="13"/>
        <v>28</v>
      </c>
      <c r="C190" s="109">
        <f t="shared" si="12"/>
        <v>0</v>
      </c>
      <c r="D190" s="109">
        <f t="shared" si="14"/>
        <v>41462</v>
      </c>
      <c r="E190">
        <f t="shared" si="10"/>
        <v>7</v>
      </c>
      <c r="F190">
        <f t="shared" si="11"/>
        <v>2013</v>
      </c>
    </row>
    <row r="191" spans="1:6" x14ac:dyDescent="0.25">
      <c r="A191" s="109">
        <v>41464</v>
      </c>
      <c r="B191">
        <f t="shared" si="13"/>
        <v>28</v>
      </c>
      <c r="C191" s="109">
        <f t="shared" si="12"/>
        <v>0</v>
      </c>
      <c r="D191" s="109">
        <f t="shared" si="14"/>
        <v>41462</v>
      </c>
      <c r="E191">
        <f t="shared" si="10"/>
        <v>7</v>
      </c>
      <c r="F191">
        <f t="shared" si="11"/>
        <v>2013</v>
      </c>
    </row>
    <row r="192" spans="1:6" x14ac:dyDescent="0.25">
      <c r="A192" s="109">
        <v>41465</v>
      </c>
      <c r="B192">
        <f t="shared" si="13"/>
        <v>28</v>
      </c>
      <c r="C192" s="109">
        <f t="shared" si="12"/>
        <v>0</v>
      </c>
      <c r="D192" s="109">
        <f t="shared" si="14"/>
        <v>41462</v>
      </c>
      <c r="E192">
        <f t="shared" si="10"/>
        <v>7</v>
      </c>
      <c r="F192">
        <f t="shared" si="11"/>
        <v>2013</v>
      </c>
    </row>
    <row r="193" spans="1:6" x14ac:dyDescent="0.25">
      <c r="A193" s="109">
        <v>41466</v>
      </c>
      <c r="B193">
        <f t="shared" si="13"/>
        <v>28</v>
      </c>
      <c r="C193" s="109">
        <f t="shared" si="12"/>
        <v>0</v>
      </c>
      <c r="D193" s="109">
        <f t="shared" si="14"/>
        <v>41462</v>
      </c>
      <c r="E193">
        <f t="shared" ref="E193:E256" si="15">MONTH(A193)</f>
        <v>7</v>
      </c>
      <c r="F193">
        <f t="shared" ref="F193:F256" si="16">YEAR(A193)</f>
        <v>2013</v>
      </c>
    </row>
    <row r="194" spans="1:6" x14ac:dyDescent="0.25">
      <c r="A194" s="109">
        <v>41467</v>
      </c>
      <c r="B194">
        <f t="shared" si="13"/>
        <v>28</v>
      </c>
      <c r="C194" s="109">
        <f t="shared" ref="C194:C257" si="17">IF(IF(B194=B193,0,B194)&gt;0,A194,0)</f>
        <v>0</v>
      </c>
      <c r="D194" s="109">
        <f t="shared" si="14"/>
        <v>41462</v>
      </c>
      <c r="E194">
        <f t="shared" si="15"/>
        <v>7</v>
      </c>
      <c r="F194">
        <f t="shared" si="16"/>
        <v>2013</v>
      </c>
    </row>
    <row r="195" spans="1:6" x14ac:dyDescent="0.25">
      <c r="A195" s="109">
        <v>41468</v>
      </c>
      <c r="B195">
        <f t="shared" ref="B195:B258" si="18">WEEKNUM(A195)</f>
        <v>28</v>
      </c>
      <c r="C195" s="109">
        <f t="shared" si="17"/>
        <v>0</v>
      </c>
      <c r="D195" s="109">
        <f t="shared" si="14"/>
        <v>41462</v>
      </c>
      <c r="E195">
        <f t="shared" si="15"/>
        <v>7</v>
      </c>
      <c r="F195">
        <f t="shared" si="16"/>
        <v>2013</v>
      </c>
    </row>
    <row r="196" spans="1:6" x14ac:dyDescent="0.25">
      <c r="A196" s="109">
        <v>41469</v>
      </c>
      <c r="B196">
        <f t="shared" si="18"/>
        <v>29</v>
      </c>
      <c r="C196" s="109">
        <f t="shared" si="17"/>
        <v>41469</v>
      </c>
      <c r="D196" s="109">
        <f t="shared" si="14"/>
        <v>41469</v>
      </c>
      <c r="E196">
        <f t="shared" si="15"/>
        <v>7</v>
      </c>
      <c r="F196">
        <f t="shared" si="16"/>
        <v>2013</v>
      </c>
    </row>
    <row r="197" spans="1:6" x14ac:dyDescent="0.25">
      <c r="A197" s="109">
        <v>41470</v>
      </c>
      <c r="B197">
        <f t="shared" si="18"/>
        <v>29</v>
      </c>
      <c r="C197" s="109">
        <f t="shared" si="17"/>
        <v>0</v>
      </c>
      <c r="D197" s="109">
        <f t="shared" si="14"/>
        <v>41469</v>
      </c>
      <c r="E197">
        <f t="shared" si="15"/>
        <v>7</v>
      </c>
      <c r="F197">
        <f t="shared" si="16"/>
        <v>2013</v>
      </c>
    </row>
    <row r="198" spans="1:6" x14ac:dyDescent="0.25">
      <c r="A198" s="109">
        <v>41471</v>
      </c>
      <c r="B198">
        <f t="shared" si="18"/>
        <v>29</v>
      </c>
      <c r="C198" s="109">
        <f t="shared" si="17"/>
        <v>0</v>
      </c>
      <c r="D198" s="109">
        <f t="shared" si="14"/>
        <v>41469</v>
      </c>
      <c r="E198">
        <f t="shared" si="15"/>
        <v>7</v>
      </c>
      <c r="F198">
        <f t="shared" si="16"/>
        <v>2013</v>
      </c>
    </row>
    <row r="199" spans="1:6" x14ac:dyDescent="0.25">
      <c r="A199" s="109">
        <v>41472</v>
      </c>
      <c r="B199">
        <f t="shared" si="18"/>
        <v>29</v>
      </c>
      <c r="C199" s="109">
        <f t="shared" si="17"/>
        <v>0</v>
      </c>
      <c r="D199" s="109">
        <f t="shared" si="14"/>
        <v>41469</v>
      </c>
      <c r="E199">
        <f t="shared" si="15"/>
        <v>7</v>
      </c>
      <c r="F199">
        <f t="shared" si="16"/>
        <v>2013</v>
      </c>
    </row>
    <row r="200" spans="1:6" x14ac:dyDescent="0.25">
      <c r="A200" s="109">
        <v>41473</v>
      </c>
      <c r="B200">
        <f t="shared" si="18"/>
        <v>29</v>
      </c>
      <c r="C200" s="109">
        <f t="shared" si="17"/>
        <v>0</v>
      </c>
      <c r="D200" s="109">
        <f t="shared" ref="D200:D263" si="19">IF(C200&gt;0,C200,IF(C199&gt;0,C199,IF(C198&gt;0,C198,IF(C197&gt;0,C197,IF(C196&gt;0,C196,IF(C195&gt;0,C195,IF(C194&gt;0,C194,"ERROR")))))))</f>
        <v>41469</v>
      </c>
      <c r="E200">
        <f t="shared" si="15"/>
        <v>7</v>
      </c>
      <c r="F200">
        <f t="shared" si="16"/>
        <v>2013</v>
      </c>
    </row>
    <row r="201" spans="1:6" x14ac:dyDescent="0.25">
      <c r="A201" s="109">
        <v>41474</v>
      </c>
      <c r="B201">
        <f t="shared" si="18"/>
        <v>29</v>
      </c>
      <c r="C201" s="109">
        <f t="shared" si="17"/>
        <v>0</v>
      </c>
      <c r="D201" s="109">
        <f t="shared" si="19"/>
        <v>41469</v>
      </c>
      <c r="E201">
        <f t="shared" si="15"/>
        <v>7</v>
      </c>
      <c r="F201">
        <f t="shared" si="16"/>
        <v>2013</v>
      </c>
    </row>
    <row r="202" spans="1:6" x14ac:dyDescent="0.25">
      <c r="A202" s="109">
        <v>41475</v>
      </c>
      <c r="B202">
        <f t="shared" si="18"/>
        <v>29</v>
      </c>
      <c r="C202" s="109">
        <f t="shared" si="17"/>
        <v>0</v>
      </c>
      <c r="D202" s="109">
        <f t="shared" si="19"/>
        <v>41469</v>
      </c>
      <c r="E202">
        <f t="shared" si="15"/>
        <v>7</v>
      </c>
      <c r="F202">
        <f t="shared" si="16"/>
        <v>2013</v>
      </c>
    </row>
    <row r="203" spans="1:6" x14ac:dyDescent="0.25">
      <c r="A203" s="109">
        <v>41476</v>
      </c>
      <c r="B203">
        <f t="shared" si="18"/>
        <v>30</v>
      </c>
      <c r="C203" s="109">
        <f t="shared" si="17"/>
        <v>41476</v>
      </c>
      <c r="D203" s="109">
        <f t="shared" si="19"/>
        <v>41476</v>
      </c>
      <c r="E203">
        <f t="shared" si="15"/>
        <v>7</v>
      </c>
      <c r="F203">
        <f t="shared" si="16"/>
        <v>2013</v>
      </c>
    </row>
    <row r="204" spans="1:6" x14ac:dyDescent="0.25">
      <c r="A204" s="109">
        <v>41477</v>
      </c>
      <c r="B204">
        <f t="shared" si="18"/>
        <v>30</v>
      </c>
      <c r="C204" s="109">
        <f t="shared" si="17"/>
        <v>0</v>
      </c>
      <c r="D204" s="109">
        <f t="shared" si="19"/>
        <v>41476</v>
      </c>
      <c r="E204">
        <f t="shared" si="15"/>
        <v>7</v>
      </c>
      <c r="F204">
        <f t="shared" si="16"/>
        <v>2013</v>
      </c>
    </row>
    <row r="205" spans="1:6" x14ac:dyDescent="0.25">
      <c r="A205" s="109">
        <v>41478</v>
      </c>
      <c r="B205">
        <f t="shared" si="18"/>
        <v>30</v>
      </c>
      <c r="C205" s="109">
        <f t="shared" si="17"/>
        <v>0</v>
      </c>
      <c r="D205" s="109">
        <f t="shared" si="19"/>
        <v>41476</v>
      </c>
      <c r="E205">
        <f t="shared" si="15"/>
        <v>7</v>
      </c>
      <c r="F205">
        <f t="shared" si="16"/>
        <v>2013</v>
      </c>
    </row>
    <row r="206" spans="1:6" x14ac:dyDescent="0.25">
      <c r="A206" s="109">
        <v>41479</v>
      </c>
      <c r="B206">
        <f t="shared" si="18"/>
        <v>30</v>
      </c>
      <c r="C206" s="109">
        <f t="shared" si="17"/>
        <v>0</v>
      </c>
      <c r="D206" s="109">
        <f t="shared" si="19"/>
        <v>41476</v>
      </c>
      <c r="E206">
        <f t="shared" si="15"/>
        <v>7</v>
      </c>
      <c r="F206">
        <f t="shared" si="16"/>
        <v>2013</v>
      </c>
    </row>
    <row r="207" spans="1:6" x14ac:dyDescent="0.25">
      <c r="A207" s="109">
        <v>41480</v>
      </c>
      <c r="B207">
        <f t="shared" si="18"/>
        <v>30</v>
      </c>
      <c r="C207" s="109">
        <f t="shared" si="17"/>
        <v>0</v>
      </c>
      <c r="D207" s="109">
        <f t="shared" si="19"/>
        <v>41476</v>
      </c>
      <c r="E207">
        <f t="shared" si="15"/>
        <v>7</v>
      </c>
      <c r="F207">
        <f t="shared" si="16"/>
        <v>2013</v>
      </c>
    </row>
    <row r="208" spans="1:6" x14ac:dyDescent="0.25">
      <c r="A208" s="109">
        <v>41481</v>
      </c>
      <c r="B208">
        <f t="shared" si="18"/>
        <v>30</v>
      </c>
      <c r="C208" s="109">
        <f t="shared" si="17"/>
        <v>0</v>
      </c>
      <c r="D208" s="109">
        <f t="shared" si="19"/>
        <v>41476</v>
      </c>
      <c r="E208">
        <f t="shared" si="15"/>
        <v>7</v>
      </c>
      <c r="F208">
        <f t="shared" si="16"/>
        <v>2013</v>
      </c>
    </row>
    <row r="209" spans="1:6" x14ac:dyDescent="0.25">
      <c r="A209" s="109">
        <v>41482</v>
      </c>
      <c r="B209">
        <f t="shared" si="18"/>
        <v>30</v>
      </c>
      <c r="C209" s="109">
        <f t="shared" si="17"/>
        <v>0</v>
      </c>
      <c r="D209" s="109">
        <f t="shared" si="19"/>
        <v>41476</v>
      </c>
      <c r="E209">
        <f t="shared" si="15"/>
        <v>7</v>
      </c>
      <c r="F209">
        <f t="shared" si="16"/>
        <v>2013</v>
      </c>
    </row>
    <row r="210" spans="1:6" x14ac:dyDescent="0.25">
      <c r="A210" s="109">
        <v>41483</v>
      </c>
      <c r="B210">
        <f t="shared" si="18"/>
        <v>31</v>
      </c>
      <c r="C210" s="109">
        <f t="shared" si="17"/>
        <v>41483</v>
      </c>
      <c r="D210" s="109">
        <f t="shared" si="19"/>
        <v>41483</v>
      </c>
      <c r="E210">
        <f t="shared" si="15"/>
        <v>7</v>
      </c>
      <c r="F210">
        <f t="shared" si="16"/>
        <v>2013</v>
      </c>
    </row>
    <row r="211" spans="1:6" x14ac:dyDescent="0.25">
      <c r="A211" s="109">
        <v>41484</v>
      </c>
      <c r="B211">
        <f t="shared" si="18"/>
        <v>31</v>
      </c>
      <c r="C211" s="109">
        <f t="shared" si="17"/>
        <v>0</v>
      </c>
      <c r="D211" s="109">
        <f t="shared" si="19"/>
        <v>41483</v>
      </c>
      <c r="E211">
        <f t="shared" si="15"/>
        <v>7</v>
      </c>
      <c r="F211">
        <f t="shared" si="16"/>
        <v>2013</v>
      </c>
    </row>
    <row r="212" spans="1:6" x14ac:dyDescent="0.25">
      <c r="A212" s="109">
        <v>41485</v>
      </c>
      <c r="B212">
        <f t="shared" si="18"/>
        <v>31</v>
      </c>
      <c r="C212" s="109">
        <f t="shared" si="17"/>
        <v>0</v>
      </c>
      <c r="D212" s="109">
        <f t="shared" si="19"/>
        <v>41483</v>
      </c>
      <c r="E212">
        <f t="shared" si="15"/>
        <v>7</v>
      </c>
      <c r="F212">
        <f t="shared" si="16"/>
        <v>2013</v>
      </c>
    </row>
    <row r="213" spans="1:6" x14ac:dyDescent="0.25">
      <c r="A213" s="109">
        <v>41486</v>
      </c>
      <c r="B213">
        <f t="shared" si="18"/>
        <v>31</v>
      </c>
      <c r="C213" s="109">
        <f t="shared" si="17"/>
        <v>0</v>
      </c>
      <c r="D213" s="109">
        <f t="shared" si="19"/>
        <v>41483</v>
      </c>
      <c r="E213">
        <f t="shared" si="15"/>
        <v>7</v>
      </c>
      <c r="F213">
        <f t="shared" si="16"/>
        <v>2013</v>
      </c>
    </row>
    <row r="214" spans="1:6" x14ac:dyDescent="0.25">
      <c r="A214" s="109">
        <v>41487</v>
      </c>
      <c r="B214">
        <f t="shared" si="18"/>
        <v>31</v>
      </c>
      <c r="C214" s="109">
        <f t="shared" si="17"/>
        <v>0</v>
      </c>
      <c r="D214" s="109">
        <f t="shared" si="19"/>
        <v>41483</v>
      </c>
      <c r="E214">
        <f t="shared" si="15"/>
        <v>8</v>
      </c>
      <c r="F214">
        <f t="shared" si="16"/>
        <v>2013</v>
      </c>
    </row>
    <row r="215" spans="1:6" x14ac:dyDescent="0.25">
      <c r="A215" s="109">
        <v>41488</v>
      </c>
      <c r="B215">
        <f t="shared" si="18"/>
        <v>31</v>
      </c>
      <c r="C215" s="109">
        <f t="shared" si="17"/>
        <v>0</v>
      </c>
      <c r="D215" s="109">
        <f t="shared" si="19"/>
        <v>41483</v>
      </c>
      <c r="E215">
        <f t="shared" si="15"/>
        <v>8</v>
      </c>
      <c r="F215">
        <f t="shared" si="16"/>
        <v>2013</v>
      </c>
    </row>
    <row r="216" spans="1:6" x14ac:dyDescent="0.25">
      <c r="A216" s="109">
        <v>41489</v>
      </c>
      <c r="B216">
        <f t="shared" si="18"/>
        <v>31</v>
      </c>
      <c r="C216" s="109">
        <f t="shared" si="17"/>
        <v>0</v>
      </c>
      <c r="D216" s="109">
        <f t="shared" si="19"/>
        <v>41483</v>
      </c>
      <c r="E216">
        <f t="shared" si="15"/>
        <v>8</v>
      </c>
      <c r="F216">
        <f t="shared" si="16"/>
        <v>2013</v>
      </c>
    </row>
    <row r="217" spans="1:6" x14ac:dyDescent="0.25">
      <c r="A217" s="109">
        <v>41490</v>
      </c>
      <c r="B217">
        <f t="shared" si="18"/>
        <v>32</v>
      </c>
      <c r="C217" s="109">
        <f t="shared" si="17"/>
        <v>41490</v>
      </c>
      <c r="D217" s="109">
        <f t="shared" si="19"/>
        <v>41490</v>
      </c>
      <c r="E217">
        <f t="shared" si="15"/>
        <v>8</v>
      </c>
      <c r="F217">
        <f t="shared" si="16"/>
        <v>2013</v>
      </c>
    </row>
    <row r="218" spans="1:6" x14ac:dyDescent="0.25">
      <c r="A218" s="109">
        <v>41491</v>
      </c>
      <c r="B218">
        <f t="shared" si="18"/>
        <v>32</v>
      </c>
      <c r="C218" s="109">
        <f t="shared" si="17"/>
        <v>0</v>
      </c>
      <c r="D218" s="109">
        <f t="shared" si="19"/>
        <v>41490</v>
      </c>
      <c r="E218">
        <f t="shared" si="15"/>
        <v>8</v>
      </c>
      <c r="F218">
        <f t="shared" si="16"/>
        <v>2013</v>
      </c>
    </row>
    <row r="219" spans="1:6" x14ac:dyDescent="0.25">
      <c r="A219" s="109">
        <v>41492</v>
      </c>
      <c r="B219">
        <f t="shared" si="18"/>
        <v>32</v>
      </c>
      <c r="C219" s="109">
        <f t="shared" si="17"/>
        <v>0</v>
      </c>
      <c r="D219" s="109">
        <f t="shared" si="19"/>
        <v>41490</v>
      </c>
      <c r="E219">
        <f t="shared" si="15"/>
        <v>8</v>
      </c>
      <c r="F219">
        <f t="shared" si="16"/>
        <v>2013</v>
      </c>
    </row>
    <row r="220" spans="1:6" x14ac:dyDescent="0.25">
      <c r="A220" s="109">
        <v>41493</v>
      </c>
      <c r="B220">
        <f t="shared" si="18"/>
        <v>32</v>
      </c>
      <c r="C220" s="109">
        <f t="shared" si="17"/>
        <v>0</v>
      </c>
      <c r="D220" s="109">
        <f t="shared" si="19"/>
        <v>41490</v>
      </c>
      <c r="E220">
        <f t="shared" si="15"/>
        <v>8</v>
      </c>
      <c r="F220">
        <f t="shared" si="16"/>
        <v>2013</v>
      </c>
    </row>
    <row r="221" spans="1:6" x14ac:dyDescent="0.25">
      <c r="A221" s="109">
        <v>41494</v>
      </c>
      <c r="B221">
        <f t="shared" si="18"/>
        <v>32</v>
      </c>
      <c r="C221" s="109">
        <f t="shared" si="17"/>
        <v>0</v>
      </c>
      <c r="D221" s="109">
        <f t="shared" si="19"/>
        <v>41490</v>
      </c>
      <c r="E221">
        <f t="shared" si="15"/>
        <v>8</v>
      </c>
      <c r="F221">
        <f t="shared" si="16"/>
        <v>2013</v>
      </c>
    </row>
    <row r="222" spans="1:6" x14ac:dyDescent="0.25">
      <c r="A222" s="109">
        <v>41495</v>
      </c>
      <c r="B222">
        <f t="shared" si="18"/>
        <v>32</v>
      </c>
      <c r="C222" s="109">
        <f t="shared" si="17"/>
        <v>0</v>
      </c>
      <c r="D222" s="109">
        <f t="shared" si="19"/>
        <v>41490</v>
      </c>
      <c r="E222">
        <f t="shared" si="15"/>
        <v>8</v>
      </c>
      <c r="F222">
        <f t="shared" si="16"/>
        <v>2013</v>
      </c>
    </row>
    <row r="223" spans="1:6" x14ac:dyDescent="0.25">
      <c r="A223" s="109">
        <v>41496</v>
      </c>
      <c r="B223">
        <f t="shared" si="18"/>
        <v>32</v>
      </c>
      <c r="C223" s="109">
        <f t="shared" si="17"/>
        <v>0</v>
      </c>
      <c r="D223" s="109">
        <f t="shared" si="19"/>
        <v>41490</v>
      </c>
      <c r="E223">
        <f t="shared" si="15"/>
        <v>8</v>
      </c>
      <c r="F223">
        <f t="shared" si="16"/>
        <v>2013</v>
      </c>
    </row>
    <row r="224" spans="1:6" x14ac:dyDescent="0.25">
      <c r="A224" s="109">
        <v>41497</v>
      </c>
      <c r="B224">
        <f t="shared" si="18"/>
        <v>33</v>
      </c>
      <c r="C224" s="109">
        <f t="shared" si="17"/>
        <v>41497</v>
      </c>
      <c r="D224" s="109">
        <f t="shared" si="19"/>
        <v>41497</v>
      </c>
      <c r="E224">
        <f t="shared" si="15"/>
        <v>8</v>
      </c>
      <c r="F224">
        <f t="shared" si="16"/>
        <v>2013</v>
      </c>
    </row>
    <row r="225" spans="1:6" x14ac:dyDescent="0.25">
      <c r="A225" s="109">
        <v>41498</v>
      </c>
      <c r="B225">
        <f t="shared" si="18"/>
        <v>33</v>
      </c>
      <c r="C225" s="109">
        <f t="shared" si="17"/>
        <v>0</v>
      </c>
      <c r="D225" s="109">
        <f t="shared" si="19"/>
        <v>41497</v>
      </c>
      <c r="E225">
        <f t="shared" si="15"/>
        <v>8</v>
      </c>
      <c r="F225">
        <f t="shared" si="16"/>
        <v>2013</v>
      </c>
    </row>
    <row r="226" spans="1:6" x14ac:dyDescent="0.25">
      <c r="A226" s="109">
        <v>41499</v>
      </c>
      <c r="B226">
        <f t="shared" si="18"/>
        <v>33</v>
      </c>
      <c r="C226" s="109">
        <f t="shared" si="17"/>
        <v>0</v>
      </c>
      <c r="D226" s="109">
        <f t="shared" si="19"/>
        <v>41497</v>
      </c>
      <c r="E226">
        <f t="shared" si="15"/>
        <v>8</v>
      </c>
      <c r="F226">
        <f t="shared" si="16"/>
        <v>2013</v>
      </c>
    </row>
    <row r="227" spans="1:6" x14ac:dyDescent="0.25">
      <c r="A227" s="109">
        <v>41500</v>
      </c>
      <c r="B227">
        <f t="shared" si="18"/>
        <v>33</v>
      </c>
      <c r="C227" s="109">
        <f t="shared" si="17"/>
        <v>0</v>
      </c>
      <c r="D227" s="109">
        <f t="shared" si="19"/>
        <v>41497</v>
      </c>
      <c r="E227">
        <f t="shared" si="15"/>
        <v>8</v>
      </c>
      <c r="F227">
        <f t="shared" si="16"/>
        <v>2013</v>
      </c>
    </row>
    <row r="228" spans="1:6" x14ac:dyDescent="0.25">
      <c r="A228" s="109">
        <v>41501</v>
      </c>
      <c r="B228">
        <f t="shared" si="18"/>
        <v>33</v>
      </c>
      <c r="C228" s="109">
        <f t="shared" si="17"/>
        <v>0</v>
      </c>
      <c r="D228" s="109">
        <f t="shared" si="19"/>
        <v>41497</v>
      </c>
      <c r="E228">
        <f t="shared" si="15"/>
        <v>8</v>
      </c>
      <c r="F228">
        <f t="shared" si="16"/>
        <v>2013</v>
      </c>
    </row>
    <row r="229" spans="1:6" x14ac:dyDescent="0.25">
      <c r="A229" s="109">
        <v>41502</v>
      </c>
      <c r="B229">
        <f t="shared" si="18"/>
        <v>33</v>
      </c>
      <c r="C229" s="109">
        <f t="shared" si="17"/>
        <v>0</v>
      </c>
      <c r="D229" s="109">
        <f t="shared" si="19"/>
        <v>41497</v>
      </c>
      <c r="E229">
        <f t="shared" si="15"/>
        <v>8</v>
      </c>
      <c r="F229">
        <f t="shared" si="16"/>
        <v>2013</v>
      </c>
    </row>
    <row r="230" spans="1:6" x14ac:dyDescent="0.25">
      <c r="A230" s="109">
        <v>41503</v>
      </c>
      <c r="B230">
        <f t="shared" si="18"/>
        <v>33</v>
      </c>
      <c r="C230" s="109">
        <f t="shared" si="17"/>
        <v>0</v>
      </c>
      <c r="D230" s="109">
        <f t="shared" si="19"/>
        <v>41497</v>
      </c>
      <c r="E230">
        <f t="shared" si="15"/>
        <v>8</v>
      </c>
      <c r="F230">
        <f t="shared" si="16"/>
        <v>2013</v>
      </c>
    </row>
    <row r="231" spans="1:6" x14ac:dyDescent="0.25">
      <c r="A231" s="109">
        <v>41504</v>
      </c>
      <c r="B231">
        <f t="shared" si="18"/>
        <v>34</v>
      </c>
      <c r="C231" s="109">
        <f t="shared" si="17"/>
        <v>41504</v>
      </c>
      <c r="D231" s="109">
        <f t="shared" si="19"/>
        <v>41504</v>
      </c>
      <c r="E231">
        <f t="shared" si="15"/>
        <v>8</v>
      </c>
      <c r="F231">
        <f t="shared" si="16"/>
        <v>2013</v>
      </c>
    </row>
    <row r="232" spans="1:6" x14ac:dyDescent="0.25">
      <c r="A232" s="109">
        <v>41505</v>
      </c>
      <c r="B232">
        <f t="shared" si="18"/>
        <v>34</v>
      </c>
      <c r="C232" s="109">
        <f t="shared" si="17"/>
        <v>0</v>
      </c>
      <c r="D232" s="109">
        <f t="shared" si="19"/>
        <v>41504</v>
      </c>
      <c r="E232">
        <f t="shared" si="15"/>
        <v>8</v>
      </c>
      <c r="F232">
        <f t="shared" si="16"/>
        <v>2013</v>
      </c>
    </row>
    <row r="233" spans="1:6" x14ac:dyDescent="0.25">
      <c r="A233" s="109">
        <v>41506</v>
      </c>
      <c r="B233">
        <f t="shared" si="18"/>
        <v>34</v>
      </c>
      <c r="C233" s="109">
        <f t="shared" si="17"/>
        <v>0</v>
      </c>
      <c r="D233" s="109">
        <f t="shared" si="19"/>
        <v>41504</v>
      </c>
      <c r="E233">
        <f t="shared" si="15"/>
        <v>8</v>
      </c>
      <c r="F233">
        <f t="shared" si="16"/>
        <v>2013</v>
      </c>
    </row>
    <row r="234" spans="1:6" x14ac:dyDescent="0.25">
      <c r="A234" s="109">
        <v>41507</v>
      </c>
      <c r="B234">
        <f t="shared" si="18"/>
        <v>34</v>
      </c>
      <c r="C234" s="109">
        <f t="shared" si="17"/>
        <v>0</v>
      </c>
      <c r="D234" s="109">
        <f t="shared" si="19"/>
        <v>41504</v>
      </c>
      <c r="E234">
        <f t="shared" si="15"/>
        <v>8</v>
      </c>
      <c r="F234">
        <f t="shared" si="16"/>
        <v>2013</v>
      </c>
    </row>
    <row r="235" spans="1:6" x14ac:dyDescent="0.25">
      <c r="A235" s="109">
        <v>41508</v>
      </c>
      <c r="B235">
        <f t="shared" si="18"/>
        <v>34</v>
      </c>
      <c r="C235" s="109">
        <f t="shared" si="17"/>
        <v>0</v>
      </c>
      <c r="D235" s="109">
        <f t="shared" si="19"/>
        <v>41504</v>
      </c>
      <c r="E235">
        <f t="shared" si="15"/>
        <v>8</v>
      </c>
      <c r="F235">
        <f t="shared" si="16"/>
        <v>2013</v>
      </c>
    </row>
    <row r="236" spans="1:6" x14ac:dyDescent="0.25">
      <c r="A236" s="109">
        <v>41509</v>
      </c>
      <c r="B236">
        <f t="shared" si="18"/>
        <v>34</v>
      </c>
      <c r="C236" s="109">
        <f t="shared" si="17"/>
        <v>0</v>
      </c>
      <c r="D236" s="109">
        <f t="shared" si="19"/>
        <v>41504</v>
      </c>
      <c r="E236">
        <f t="shared" si="15"/>
        <v>8</v>
      </c>
      <c r="F236">
        <f t="shared" si="16"/>
        <v>2013</v>
      </c>
    </row>
    <row r="237" spans="1:6" x14ac:dyDescent="0.25">
      <c r="A237" s="109">
        <v>41510</v>
      </c>
      <c r="B237">
        <f t="shared" si="18"/>
        <v>34</v>
      </c>
      <c r="C237" s="109">
        <f t="shared" si="17"/>
        <v>0</v>
      </c>
      <c r="D237" s="109">
        <f t="shared" si="19"/>
        <v>41504</v>
      </c>
      <c r="E237">
        <f t="shared" si="15"/>
        <v>8</v>
      </c>
      <c r="F237">
        <f t="shared" si="16"/>
        <v>2013</v>
      </c>
    </row>
    <row r="238" spans="1:6" x14ac:dyDescent="0.25">
      <c r="A238" s="109">
        <v>41511</v>
      </c>
      <c r="B238">
        <f t="shared" si="18"/>
        <v>35</v>
      </c>
      <c r="C238" s="109">
        <f t="shared" si="17"/>
        <v>41511</v>
      </c>
      <c r="D238" s="109">
        <f t="shared" si="19"/>
        <v>41511</v>
      </c>
      <c r="E238">
        <f t="shared" si="15"/>
        <v>8</v>
      </c>
      <c r="F238">
        <f t="shared" si="16"/>
        <v>2013</v>
      </c>
    </row>
    <row r="239" spans="1:6" x14ac:dyDescent="0.25">
      <c r="A239" s="109">
        <v>41512</v>
      </c>
      <c r="B239">
        <f t="shared" si="18"/>
        <v>35</v>
      </c>
      <c r="C239" s="109">
        <f t="shared" si="17"/>
        <v>0</v>
      </c>
      <c r="D239" s="109">
        <f t="shared" si="19"/>
        <v>41511</v>
      </c>
      <c r="E239">
        <f t="shared" si="15"/>
        <v>8</v>
      </c>
      <c r="F239">
        <f t="shared" si="16"/>
        <v>2013</v>
      </c>
    </row>
    <row r="240" spans="1:6" x14ac:dyDescent="0.25">
      <c r="A240" s="109">
        <v>41513</v>
      </c>
      <c r="B240">
        <f t="shared" si="18"/>
        <v>35</v>
      </c>
      <c r="C240" s="109">
        <f t="shared" si="17"/>
        <v>0</v>
      </c>
      <c r="D240" s="109">
        <f t="shared" si="19"/>
        <v>41511</v>
      </c>
      <c r="E240">
        <f t="shared" si="15"/>
        <v>8</v>
      </c>
      <c r="F240">
        <f t="shared" si="16"/>
        <v>2013</v>
      </c>
    </row>
    <row r="241" spans="1:6" x14ac:dyDescent="0.25">
      <c r="A241" s="109">
        <v>41514</v>
      </c>
      <c r="B241">
        <f t="shared" si="18"/>
        <v>35</v>
      </c>
      <c r="C241" s="109">
        <f t="shared" si="17"/>
        <v>0</v>
      </c>
      <c r="D241" s="109">
        <f t="shared" si="19"/>
        <v>41511</v>
      </c>
      <c r="E241">
        <f t="shared" si="15"/>
        <v>8</v>
      </c>
      <c r="F241">
        <f t="shared" si="16"/>
        <v>2013</v>
      </c>
    </row>
    <row r="242" spans="1:6" x14ac:dyDescent="0.25">
      <c r="A242" s="109">
        <v>41515</v>
      </c>
      <c r="B242">
        <f t="shared" si="18"/>
        <v>35</v>
      </c>
      <c r="C242" s="109">
        <f t="shared" si="17"/>
        <v>0</v>
      </c>
      <c r="D242" s="109">
        <f t="shared" si="19"/>
        <v>41511</v>
      </c>
      <c r="E242">
        <f t="shared" si="15"/>
        <v>8</v>
      </c>
      <c r="F242">
        <f t="shared" si="16"/>
        <v>2013</v>
      </c>
    </row>
    <row r="243" spans="1:6" x14ac:dyDescent="0.25">
      <c r="A243" s="109">
        <v>41516</v>
      </c>
      <c r="B243">
        <f t="shared" si="18"/>
        <v>35</v>
      </c>
      <c r="C243" s="109">
        <f t="shared" si="17"/>
        <v>0</v>
      </c>
      <c r="D243" s="109">
        <f t="shared" si="19"/>
        <v>41511</v>
      </c>
      <c r="E243">
        <f t="shared" si="15"/>
        <v>8</v>
      </c>
      <c r="F243">
        <f t="shared" si="16"/>
        <v>2013</v>
      </c>
    </row>
    <row r="244" spans="1:6" x14ac:dyDescent="0.25">
      <c r="A244" s="109">
        <v>41517</v>
      </c>
      <c r="B244">
        <f t="shared" si="18"/>
        <v>35</v>
      </c>
      <c r="C244" s="109">
        <f t="shared" si="17"/>
        <v>0</v>
      </c>
      <c r="D244" s="109">
        <f t="shared" si="19"/>
        <v>41511</v>
      </c>
      <c r="E244">
        <f t="shared" si="15"/>
        <v>8</v>
      </c>
      <c r="F244">
        <f t="shared" si="16"/>
        <v>2013</v>
      </c>
    </row>
    <row r="245" spans="1:6" x14ac:dyDescent="0.25">
      <c r="A245" s="109">
        <v>41518</v>
      </c>
      <c r="B245">
        <f t="shared" si="18"/>
        <v>36</v>
      </c>
      <c r="C245" s="109">
        <f t="shared" si="17"/>
        <v>41518</v>
      </c>
      <c r="D245" s="109">
        <f t="shared" si="19"/>
        <v>41518</v>
      </c>
      <c r="E245">
        <f t="shared" si="15"/>
        <v>9</v>
      </c>
      <c r="F245">
        <f t="shared" si="16"/>
        <v>2013</v>
      </c>
    </row>
    <row r="246" spans="1:6" x14ac:dyDescent="0.25">
      <c r="A246" s="109">
        <v>41519</v>
      </c>
      <c r="B246">
        <f t="shared" si="18"/>
        <v>36</v>
      </c>
      <c r="C246" s="109">
        <f t="shared" si="17"/>
        <v>0</v>
      </c>
      <c r="D246" s="109">
        <f t="shared" si="19"/>
        <v>41518</v>
      </c>
      <c r="E246">
        <f t="shared" si="15"/>
        <v>9</v>
      </c>
      <c r="F246">
        <f t="shared" si="16"/>
        <v>2013</v>
      </c>
    </row>
    <row r="247" spans="1:6" x14ac:dyDescent="0.25">
      <c r="A247" s="109">
        <v>41520</v>
      </c>
      <c r="B247">
        <f t="shared" si="18"/>
        <v>36</v>
      </c>
      <c r="C247" s="109">
        <f t="shared" si="17"/>
        <v>0</v>
      </c>
      <c r="D247" s="109">
        <f t="shared" si="19"/>
        <v>41518</v>
      </c>
      <c r="E247">
        <f t="shared" si="15"/>
        <v>9</v>
      </c>
      <c r="F247">
        <f t="shared" si="16"/>
        <v>2013</v>
      </c>
    </row>
    <row r="248" spans="1:6" x14ac:dyDescent="0.25">
      <c r="A248" s="109">
        <v>41521</v>
      </c>
      <c r="B248">
        <f t="shared" si="18"/>
        <v>36</v>
      </c>
      <c r="C248" s="109">
        <f t="shared" si="17"/>
        <v>0</v>
      </c>
      <c r="D248" s="109">
        <f t="shared" si="19"/>
        <v>41518</v>
      </c>
      <c r="E248">
        <f t="shared" si="15"/>
        <v>9</v>
      </c>
      <c r="F248">
        <f t="shared" si="16"/>
        <v>2013</v>
      </c>
    </row>
    <row r="249" spans="1:6" x14ac:dyDescent="0.25">
      <c r="A249" s="109">
        <v>41522</v>
      </c>
      <c r="B249">
        <f t="shared" si="18"/>
        <v>36</v>
      </c>
      <c r="C249" s="109">
        <f t="shared" si="17"/>
        <v>0</v>
      </c>
      <c r="D249" s="109">
        <f t="shared" si="19"/>
        <v>41518</v>
      </c>
      <c r="E249">
        <f t="shared" si="15"/>
        <v>9</v>
      </c>
      <c r="F249">
        <f t="shared" si="16"/>
        <v>2013</v>
      </c>
    </row>
    <row r="250" spans="1:6" x14ac:dyDescent="0.25">
      <c r="A250" s="109">
        <v>41523</v>
      </c>
      <c r="B250">
        <f t="shared" si="18"/>
        <v>36</v>
      </c>
      <c r="C250" s="109">
        <f t="shared" si="17"/>
        <v>0</v>
      </c>
      <c r="D250" s="109">
        <f t="shared" si="19"/>
        <v>41518</v>
      </c>
      <c r="E250">
        <f t="shared" si="15"/>
        <v>9</v>
      </c>
      <c r="F250">
        <f t="shared" si="16"/>
        <v>2013</v>
      </c>
    </row>
    <row r="251" spans="1:6" x14ac:dyDescent="0.25">
      <c r="A251" s="109">
        <v>41524</v>
      </c>
      <c r="B251">
        <f t="shared" si="18"/>
        <v>36</v>
      </c>
      <c r="C251" s="109">
        <f t="shared" si="17"/>
        <v>0</v>
      </c>
      <c r="D251" s="109">
        <f t="shared" si="19"/>
        <v>41518</v>
      </c>
      <c r="E251">
        <f t="shared" si="15"/>
        <v>9</v>
      </c>
      <c r="F251">
        <f t="shared" si="16"/>
        <v>2013</v>
      </c>
    </row>
    <row r="252" spans="1:6" x14ac:dyDescent="0.25">
      <c r="A252" s="109">
        <v>41525</v>
      </c>
      <c r="B252">
        <f t="shared" si="18"/>
        <v>37</v>
      </c>
      <c r="C252" s="109">
        <f t="shared" si="17"/>
        <v>41525</v>
      </c>
      <c r="D252" s="109">
        <f t="shared" si="19"/>
        <v>41525</v>
      </c>
      <c r="E252">
        <f t="shared" si="15"/>
        <v>9</v>
      </c>
      <c r="F252">
        <f t="shared" si="16"/>
        <v>2013</v>
      </c>
    </row>
    <row r="253" spans="1:6" x14ac:dyDescent="0.25">
      <c r="A253" s="109">
        <v>41526</v>
      </c>
      <c r="B253">
        <f t="shared" si="18"/>
        <v>37</v>
      </c>
      <c r="C253" s="109">
        <f t="shared" si="17"/>
        <v>0</v>
      </c>
      <c r="D253" s="109">
        <f t="shared" si="19"/>
        <v>41525</v>
      </c>
      <c r="E253">
        <f t="shared" si="15"/>
        <v>9</v>
      </c>
      <c r="F253">
        <f t="shared" si="16"/>
        <v>2013</v>
      </c>
    </row>
    <row r="254" spans="1:6" x14ac:dyDescent="0.25">
      <c r="A254" s="109">
        <v>41527</v>
      </c>
      <c r="B254">
        <f t="shared" si="18"/>
        <v>37</v>
      </c>
      <c r="C254" s="109">
        <f t="shared" si="17"/>
        <v>0</v>
      </c>
      <c r="D254" s="109">
        <f t="shared" si="19"/>
        <v>41525</v>
      </c>
      <c r="E254">
        <f t="shared" si="15"/>
        <v>9</v>
      </c>
      <c r="F254">
        <f t="shared" si="16"/>
        <v>2013</v>
      </c>
    </row>
    <row r="255" spans="1:6" x14ac:dyDescent="0.25">
      <c r="A255" s="109">
        <v>41528</v>
      </c>
      <c r="B255">
        <f t="shared" si="18"/>
        <v>37</v>
      </c>
      <c r="C255" s="109">
        <f t="shared" si="17"/>
        <v>0</v>
      </c>
      <c r="D255" s="109">
        <f t="shared" si="19"/>
        <v>41525</v>
      </c>
      <c r="E255">
        <f t="shared" si="15"/>
        <v>9</v>
      </c>
      <c r="F255">
        <f t="shared" si="16"/>
        <v>2013</v>
      </c>
    </row>
    <row r="256" spans="1:6" x14ac:dyDescent="0.25">
      <c r="A256" s="109">
        <v>41529</v>
      </c>
      <c r="B256">
        <f t="shared" si="18"/>
        <v>37</v>
      </c>
      <c r="C256" s="109">
        <f t="shared" si="17"/>
        <v>0</v>
      </c>
      <c r="D256" s="109">
        <f t="shared" si="19"/>
        <v>41525</v>
      </c>
      <c r="E256">
        <f t="shared" si="15"/>
        <v>9</v>
      </c>
      <c r="F256">
        <f t="shared" si="16"/>
        <v>2013</v>
      </c>
    </row>
    <row r="257" spans="1:6" x14ac:dyDescent="0.25">
      <c r="A257" s="109">
        <v>41530</v>
      </c>
      <c r="B257">
        <f t="shared" si="18"/>
        <v>37</v>
      </c>
      <c r="C257" s="109">
        <f t="shared" si="17"/>
        <v>0</v>
      </c>
      <c r="D257" s="109">
        <f t="shared" si="19"/>
        <v>41525</v>
      </c>
      <c r="E257">
        <f t="shared" ref="E257:E320" si="20">MONTH(A257)</f>
        <v>9</v>
      </c>
      <c r="F257">
        <f t="shared" ref="F257:F320" si="21">YEAR(A257)</f>
        <v>2013</v>
      </c>
    </row>
    <row r="258" spans="1:6" x14ac:dyDescent="0.25">
      <c r="A258" s="109">
        <v>41531</v>
      </c>
      <c r="B258">
        <f t="shared" si="18"/>
        <v>37</v>
      </c>
      <c r="C258" s="109">
        <f t="shared" ref="C258:C321" si="22">IF(IF(B258=B257,0,B258)&gt;0,A258,0)</f>
        <v>0</v>
      </c>
      <c r="D258" s="109">
        <f t="shared" si="19"/>
        <v>41525</v>
      </c>
      <c r="E258">
        <f t="shared" si="20"/>
        <v>9</v>
      </c>
      <c r="F258">
        <f t="shared" si="21"/>
        <v>2013</v>
      </c>
    </row>
    <row r="259" spans="1:6" x14ac:dyDescent="0.25">
      <c r="A259" s="109">
        <v>41532</v>
      </c>
      <c r="B259">
        <f t="shared" ref="B259:B322" si="23">WEEKNUM(A259)</f>
        <v>38</v>
      </c>
      <c r="C259" s="109">
        <f t="shared" si="22"/>
        <v>41532</v>
      </c>
      <c r="D259" s="109">
        <f t="shared" si="19"/>
        <v>41532</v>
      </c>
      <c r="E259">
        <f t="shared" si="20"/>
        <v>9</v>
      </c>
      <c r="F259">
        <f t="shared" si="21"/>
        <v>2013</v>
      </c>
    </row>
    <row r="260" spans="1:6" x14ac:dyDescent="0.25">
      <c r="A260" s="109">
        <v>41533</v>
      </c>
      <c r="B260">
        <f t="shared" si="23"/>
        <v>38</v>
      </c>
      <c r="C260" s="109">
        <f t="shared" si="22"/>
        <v>0</v>
      </c>
      <c r="D260" s="109">
        <f t="shared" si="19"/>
        <v>41532</v>
      </c>
      <c r="E260">
        <f t="shared" si="20"/>
        <v>9</v>
      </c>
      <c r="F260">
        <f t="shared" si="21"/>
        <v>2013</v>
      </c>
    </row>
    <row r="261" spans="1:6" x14ac:dyDescent="0.25">
      <c r="A261" s="109">
        <v>41534</v>
      </c>
      <c r="B261">
        <f t="shared" si="23"/>
        <v>38</v>
      </c>
      <c r="C261" s="109">
        <f t="shared" si="22"/>
        <v>0</v>
      </c>
      <c r="D261" s="109">
        <f t="shared" si="19"/>
        <v>41532</v>
      </c>
      <c r="E261">
        <f t="shared" si="20"/>
        <v>9</v>
      </c>
      <c r="F261">
        <f t="shared" si="21"/>
        <v>2013</v>
      </c>
    </row>
    <row r="262" spans="1:6" x14ac:dyDescent="0.25">
      <c r="A262" s="109">
        <v>41535</v>
      </c>
      <c r="B262">
        <f t="shared" si="23"/>
        <v>38</v>
      </c>
      <c r="C262" s="109">
        <f t="shared" si="22"/>
        <v>0</v>
      </c>
      <c r="D262" s="109">
        <f t="shared" si="19"/>
        <v>41532</v>
      </c>
      <c r="E262">
        <f t="shared" si="20"/>
        <v>9</v>
      </c>
      <c r="F262">
        <f t="shared" si="21"/>
        <v>2013</v>
      </c>
    </row>
    <row r="263" spans="1:6" x14ac:dyDescent="0.25">
      <c r="A263" s="109">
        <v>41536</v>
      </c>
      <c r="B263">
        <f t="shared" si="23"/>
        <v>38</v>
      </c>
      <c r="C263" s="109">
        <f t="shared" si="22"/>
        <v>0</v>
      </c>
      <c r="D263" s="109">
        <f t="shared" si="19"/>
        <v>41532</v>
      </c>
      <c r="E263">
        <f t="shared" si="20"/>
        <v>9</v>
      </c>
      <c r="F263">
        <f t="shared" si="21"/>
        <v>2013</v>
      </c>
    </row>
    <row r="264" spans="1:6" x14ac:dyDescent="0.25">
      <c r="A264" s="109">
        <v>41537</v>
      </c>
      <c r="B264">
        <f t="shared" si="23"/>
        <v>38</v>
      </c>
      <c r="C264" s="109">
        <f t="shared" si="22"/>
        <v>0</v>
      </c>
      <c r="D264" s="109">
        <f t="shared" ref="D264:D327" si="24">IF(C264&gt;0,C264,IF(C263&gt;0,C263,IF(C262&gt;0,C262,IF(C261&gt;0,C261,IF(C260&gt;0,C260,IF(C259&gt;0,C259,IF(C258&gt;0,C258,"ERROR")))))))</f>
        <v>41532</v>
      </c>
      <c r="E264">
        <f t="shared" si="20"/>
        <v>9</v>
      </c>
      <c r="F264">
        <f t="shared" si="21"/>
        <v>2013</v>
      </c>
    </row>
    <row r="265" spans="1:6" x14ac:dyDescent="0.25">
      <c r="A265" s="109">
        <v>41538</v>
      </c>
      <c r="B265">
        <f t="shared" si="23"/>
        <v>38</v>
      </c>
      <c r="C265" s="109">
        <f t="shared" si="22"/>
        <v>0</v>
      </c>
      <c r="D265" s="109">
        <f t="shared" si="24"/>
        <v>41532</v>
      </c>
      <c r="E265">
        <f t="shared" si="20"/>
        <v>9</v>
      </c>
      <c r="F265">
        <f t="shared" si="21"/>
        <v>2013</v>
      </c>
    </row>
    <row r="266" spans="1:6" x14ac:dyDescent="0.25">
      <c r="A266" s="109">
        <v>41539</v>
      </c>
      <c r="B266">
        <f t="shared" si="23"/>
        <v>39</v>
      </c>
      <c r="C266" s="109">
        <f t="shared" si="22"/>
        <v>41539</v>
      </c>
      <c r="D266" s="109">
        <f t="shared" si="24"/>
        <v>41539</v>
      </c>
      <c r="E266">
        <f t="shared" si="20"/>
        <v>9</v>
      </c>
      <c r="F266">
        <f t="shared" si="21"/>
        <v>2013</v>
      </c>
    </row>
    <row r="267" spans="1:6" x14ac:dyDescent="0.25">
      <c r="A267" s="109">
        <v>41540</v>
      </c>
      <c r="B267">
        <f t="shared" si="23"/>
        <v>39</v>
      </c>
      <c r="C267" s="109">
        <f t="shared" si="22"/>
        <v>0</v>
      </c>
      <c r="D267" s="109">
        <f t="shared" si="24"/>
        <v>41539</v>
      </c>
      <c r="E267">
        <f t="shared" si="20"/>
        <v>9</v>
      </c>
      <c r="F267">
        <f t="shared" si="21"/>
        <v>2013</v>
      </c>
    </row>
    <row r="268" spans="1:6" x14ac:dyDescent="0.25">
      <c r="A268" s="109">
        <v>41541</v>
      </c>
      <c r="B268">
        <f t="shared" si="23"/>
        <v>39</v>
      </c>
      <c r="C268" s="109">
        <f t="shared" si="22"/>
        <v>0</v>
      </c>
      <c r="D268" s="109">
        <f t="shared" si="24"/>
        <v>41539</v>
      </c>
      <c r="E268">
        <f t="shared" si="20"/>
        <v>9</v>
      </c>
      <c r="F268">
        <f t="shared" si="21"/>
        <v>2013</v>
      </c>
    </row>
    <row r="269" spans="1:6" x14ac:dyDescent="0.25">
      <c r="A269" s="109">
        <v>41542</v>
      </c>
      <c r="B269">
        <f t="shared" si="23"/>
        <v>39</v>
      </c>
      <c r="C269" s="109">
        <f t="shared" si="22"/>
        <v>0</v>
      </c>
      <c r="D269" s="109">
        <f t="shared" si="24"/>
        <v>41539</v>
      </c>
      <c r="E269">
        <f t="shared" si="20"/>
        <v>9</v>
      </c>
      <c r="F269">
        <f t="shared" si="21"/>
        <v>2013</v>
      </c>
    </row>
    <row r="270" spans="1:6" x14ac:dyDescent="0.25">
      <c r="A270" s="109">
        <v>41543</v>
      </c>
      <c r="B270">
        <f t="shared" si="23"/>
        <v>39</v>
      </c>
      <c r="C270" s="109">
        <f t="shared" si="22"/>
        <v>0</v>
      </c>
      <c r="D270" s="109">
        <f t="shared" si="24"/>
        <v>41539</v>
      </c>
      <c r="E270">
        <f t="shared" si="20"/>
        <v>9</v>
      </c>
      <c r="F270">
        <f t="shared" si="21"/>
        <v>2013</v>
      </c>
    </row>
    <row r="271" spans="1:6" x14ac:dyDescent="0.25">
      <c r="A271" s="109">
        <v>41544</v>
      </c>
      <c r="B271">
        <f t="shared" si="23"/>
        <v>39</v>
      </c>
      <c r="C271" s="109">
        <f t="shared" si="22"/>
        <v>0</v>
      </c>
      <c r="D271" s="109">
        <f t="shared" si="24"/>
        <v>41539</v>
      </c>
      <c r="E271">
        <f t="shared" si="20"/>
        <v>9</v>
      </c>
      <c r="F271">
        <f t="shared" si="21"/>
        <v>2013</v>
      </c>
    </row>
    <row r="272" spans="1:6" x14ac:dyDescent="0.25">
      <c r="A272" s="109">
        <v>41545</v>
      </c>
      <c r="B272">
        <f t="shared" si="23"/>
        <v>39</v>
      </c>
      <c r="C272" s="109">
        <f t="shared" si="22"/>
        <v>0</v>
      </c>
      <c r="D272" s="109">
        <f t="shared" si="24"/>
        <v>41539</v>
      </c>
      <c r="E272">
        <f t="shared" si="20"/>
        <v>9</v>
      </c>
      <c r="F272">
        <f t="shared" si="21"/>
        <v>2013</v>
      </c>
    </row>
    <row r="273" spans="1:6" x14ac:dyDescent="0.25">
      <c r="A273" s="109">
        <v>41546</v>
      </c>
      <c r="B273">
        <f t="shared" si="23"/>
        <v>40</v>
      </c>
      <c r="C273" s="109">
        <f t="shared" si="22"/>
        <v>41546</v>
      </c>
      <c r="D273" s="109">
        <f t="shared" si="24"/>
        <v>41546</v>
      </c>
      <c r="E273">
        <f t="shared" si="20"/>
        <v>9</v>
      </c>
      <c r="F273">
        <f t="shared" si="21"/>
        <v>2013</v>
      </c>
    </row>
    <row r="274" spans="1:6" x14ac:dyDescent="0.25">
      <c r="A274" s="109">
        <v>41547</v>
      </c>
      <c r="B274">
        <f t="shared" si="23"/>
        <v>40</v>
      </c>
      <c r="C274" s="109">
        <f t="shared" si="22"/>
        <v>0</v>
      </c>
      <c r="D274" s="109">
        <f t="shared" si="24"/>
        <v>41546</v>
      </c>
      <c r="E274">
        <f t="shared" si="20"/>
        <v>9</v>
      </c>
      <c r="F274">
        <f t="shared" si="21"/>
        <v>2013</v>
      </c>
    </row>
    <row r="275" spans="1:6" x14ac:dyDescent="0.25">
      <c r="A275" s="109">
        <v>41548</v>
      </c>
      <c r="B275">
        <f t="shared" si="23"/>
        <v>40</v>
      </c>
      <c r="C275" s="109">
        <f t="shared" si="22"/>
        <v>0</v>
      </c>
      <c r="D275" s="109">
        <f t="shared" si="24"/>
        <v>41546</v>
      </c>
      <c r="E275">
        <f t="shared" si="20"/>
        <v>10</v>
      </c>
      <c r="F275">
        <f t="shared" si="21"/>
        <v>2013</v>
      </c>
    </row>
    <row r="276" spans="1:6" x14ac:dyDescent="0.25">
      <c r="A276" s="109">
        <v>41549</v>
      </c>
      <c r="B276">
        <f t="shared" si="23"/>
        <v>40</v>
      </c>
      <c r="C276" s="109">
        <f t="shared" si="22"/>
        <v>0</v>
      </c>
      <c r="D276" s="109">
        <f t="shared" si="24"/>
        <v>41546</v>
      </c>
      <c r="E276">
        <f t="shared" si="20"/>
        <v>10</v>
      </c>
      <c r="F276">
        <f t="shared" si="21"/>
        <v>2013</v>
      </c>
    </row>
    <row r="277" spans="1:6" x14ac:dyDescent="0.25">
      <c r="A277" s="109">
        <v>41550</v>
      </c>
      <c r="B277">
        <f t="shared" si="23"/>
        <v>40</v>
      </c>
      <c r="C277" s="109">
        <f t="shared" si="22"/>
        <v>0</v>
      </c>
      <c r="D277" s="109">
        <f t="shared" si="24"/>
        <v>41546</v>
      </c>
      <c r="E277">
        <f t="shared" si="20"/>
        <v>10</v>
      </c>
      <c r="F277">
        <f t="shared" si="21"/>
        <v>2013</v>
      </c>
    </row>
    <row r="278" spans="1:6" x14ac:dyDescent="0.25">
      <c r="A278" s="109">
        <v>41551</v>
      </c>
      <c r="B278">
        <f t="shared" si="23"/>
        <v>40</v>
      </c>
      <c r="C278" s="109">
        <f t="shared" si="22"/>
        <v>0</v>
      </c>
      <c r="D278" s="109">
        <f t="shared" si="24"/>
        <v>41546</v>
      </c>
      <c r="E278">
        <f t="shared" si="20"/>
        <v>10</v>
      </c>
      <c r="F278">
        <f t="shared" si="21"/>
        <v>2013</v>
      </c>
    </row>
    <row r="279" spans="1:6" x14ac:dyDescent="0.25">
      <c r="A279" s="109">
        <v>41552</v>
      </c>
      <c r="B279">
        <f t="shared" si="23"/>
        <v>40</v>
      </c>
      <c r="C279" s="109">
        <f t="shared" si="22"/>
        <v>0</v>
      </c>
      <c r="D279" s="109">
        <f t="shared" si="24"/>
        <v>41546</v>
      </c>
      <c r="E279">
        <f t="shared" si="20"/>
        <v>10</v>
      </c>
      <c r="F279">
        <f t="shared" si="21"/>
        <v>2013</v>
      </c>
    </row>
    <row r="280" spans="1:6" x14ac:dyDescent="0.25">
      <c r="A280" s="109">
        <v>41553</v>
      </c>
      <c r="B280">
        <f t="shared" si="23"/>
        <v>41</v>
      </c>
      <c r="C280" s="109">
        <f t="shared" si="22"/>
        <v>41553</v>
      </c>
      <c r="D280" s="109">
        <f t="shared" si="24"/>
        <v>41553</v>
      </c>
      <c r="E280">
        <f t="shared" si="20"/>
        <v>10</v>
      </c>
      <c r="F280">
        <f t="shared" si="21"/>
        <v>2013</v>
      </c>
    </row>
    <row r="281" spans="1:6" x14ac:dyDescent="0.25">
      <c r="A281" s="109">
        <v>41554</v>
      </c>
      <c r="B281">
        <f t="shared" si="23"/>
        <v>41</v>
      </c>
      <c r="C281" s="109">
        <f t="shared" si="22"/>
        <v>0</v>
      </c>
      <c r="D281" s="109">
        <f t="shared" si="24"/>
        <v>41553</v>
      </c>
      <c r="E281">
        <f t="shared" si="20"/>
        <v>10</v>
      </c>
      <c r="F281">
        <f t="shared" si="21"/>
        <v>2013</v>
      </c>
    </row>
    <row r="282" spans="1:6" x14ac:dyDescent="0.25">
      <c r="A282" s="109">
        <v>41555</v>
      </c>
      <c r="B282">
        <f t="shared" si="23"/>
        <v>41</v>
      </c>
      <c r="C282" s="109">
        <f t="shared" si="22"/>
        <v>0</v>
      </c>
      <c r="D282" s="109">
        <f t="shared" si="24"/>
        <v>41553</v>
      </c>
      <c r="E282">
        <f t="shared" si="20"/>
        <v>10</v>
      </c>
      <c r="F282">
        <f t="shared" si="21"/>
        <v>2013</v>
      </c>
    </row>
    <row r="283" spans="1:6" x14ac:dyDescent="0.25">
      <c r="A283" s="109">
        <v>41556</v>
      </c>
      <c r="B283">
        <f t="shared" si="23"/>
        <v>41</v>
      </c>
      <c r="C283" s="109">
        <f t="shared" si="22"/>
        <v>0</v>
      </c>
      <c r="D283" s="109">
        <f t="shared" si="24"/>
        <v>41553</v>
      </c>
      <c r="E283">
        <f t="shared" si="20"/>
        <v>10</v>
      </c>
      <c r="F283">
        <f t="shared" si="21"/>
        <v>2013</v>
      </c>
    </row>
    <row r="284" spans="1:6" x14ac:dyDescent="0.25">
      <c r="A284" s="109">
        <v>41557</v>
      </c>
      <c r="B284">
        <f t="shared" si="23"/>
        <v>41</v>
      </c>
      <c r="C284" s="109">
        <f t="shared" si="22"/>
        <v>0</v>
      </c>
      <c r="D284" s="109">
        <f t="shared" si="24"/>
        <v>41553</v>
      </c>
      <c r="E284">
        <f t="shared" si="20"/>
        <v>10</v>
      </c>
      <c r="F284">
        <f t="shared" si="21"/>
        <v>2013</v>
      </c>
    </row>
    <row r="285" spans="1:6" x14ac:dyDescent="0.25">
      <c r="A285" s="109">
        <v>41558</v>
      </c>
      <c r="B285">
        <f t="shared" si="23"/>
        <v>41</v>
      </c>
      <c r="C285" s="109">
        <f t="shared" si="22"/>
        <v>0</v>
      </c>
      <c r="D285" s="109">
        <f t="shared" si="24"/>
        <v>41553</v>
      </c>
      <c r="E285">
        <f t="shared" si="20"/>
        <v>10</v>
      </c>
      <c r="F285">
        <f t="shared" si="21"/>
        <v>2013</v>
      </c>
    </row>
    <row r="286" spans="1:6" x14ac:dyDescent="0.25">
      <c r="A286" s="109">
        <v>41559</v>
      </c>
      <c r="B286">
        <f t="shared" si="23"/>
        <v>41</v>
      </c>
      <c r="C286" s="109">
        <f t="shared" si="22"/>
        <v>0</v>
      </c>
      <c r="D286" s="109">
        <f t="shared" si="24"/>
        <v>41553</v>
      </c>
      <c r="E286">
        <f t="shared" si="20"/>
        <v>10</v>
      </c>
      <c r="F286">
        <f t="shared" si="21"/>
        <v>2013</v>
      </c>
    </row>
    <row r="287" spans="1:6" x14ac:dyDescent="0.25">
      <c r="A287" s="109">
        <v>41560</v>
      </c>
      <c r="B287">
        <f t="shared" si="23"/>
        <v>42</v>
      </c>
      <c r="C287" s="109">
        <f t="shared" si="22"/>
        <v>41560</v>
      </c>
      <c r="D287" s="109">
        <f t="shared" si="24"/>
        <v>41560</v>
      </c>
      <c r="E287">
        <f t="shared" si="20"/>
        <v>10</v>
      </c>
      <c r="F287">
        <f t="shared" si="21"/>
        <v>2013</v>
      </c>
    </row>
    <row r="288" spans="1:6" x14ac:dyDescent="0.25">
      <c r="A288" s="109">
        <v>41561</v>
      </c>
      <c r="B288">
        <f t="shared" si="23"/>
        <v>42</v>
      </c>
      <c r="C288" s="109">
        <f t="shared" si="22"/>
        <v>0</v>
      </c>
      <c r="D288" s="109">
        <f t="shared" si="24"/>
        <v>41560</v>
      </c>
      <c r="E288">
        <f t="shared" si="20"/>
        <v>10</v>
      </c>
      <c r="F288">
        <f t="shared" si="21"/>
        <v>2013</v>
      </c>
    </row>
    <row r="289" spans="1:6" x14ac:dyDescent="0.25">
      <c r="A289" s="109">
        <v>41562</v>
      </c>
      <c r="B289">
        <f t="shared" si="23"/>
        <v>42</v>
      </c>
      <c r="C289" s="109">
        <f t="shared" si="22"/>
        <v>0</v>
      </c>
      <c r="D289" s="109">
        <f t="shared" si="24"/>
        <v>41560</v>
      </c>
      <c r="E289">
        <f t="shared" si="20"/>
        <v>10</v>
      </c>
      <c r="F289">
        <f t="shared" si="21"/>
        <v>2013</v>
      </c>
    </row>
    <row r="290" spans="1:6" x14ac:dyDescent="0.25">
      <c r="A290" s="109">
        <v>41563</v>
      </c>
      <c r="B290">
        <f t="shared" si="23"/>
        <v>42</v>
      </c>
      <c r="C290" s="109">
        <f t="shared" si="22"/>
        <v>0</v>
      </c>
      <c r="D290" s="109">
        <f t="shared" si="24"/>
        <v>41560</v>
      </c>
      <c r="E290">
        <f t="shared" si="20"/>
        <v>10</v>
      </c>
      <c r="F290">
        <f t="shared" si="21"/>
        <v>2013</v>
      </c>
    </row>
    <row r="291" spans="1:6" x14ac:dyDescent="0.25">
      <c r="A291" s="109">
        <v>41564</v>
      </c>
      <c r="B291">
        <f t="shared" si="23"/>
        <v>42</v>
      </c>
      <c r="C291" s="109">
        <f t="shared" si="22"/>
        <v>0</v>
      </c>
      <c r="D291" s="109">
        <f t="shared" si="24"/>
        <v>41560</v>
      </c>
      <c r="E291">
        <f t="shared" si="20"/>
        <v>10</v>
      </c>
      <c r="F291">
        <f t="shared" si="21"/>
        <v>2013</v>
      </c>
    </row>
    <row r="292" spans="1:6" x14ac:dyDescent="0.25">
      <c r="A292" s="109">
        <v>41565</v>
      </c>
      <c r="B292">
        <f t="shared" si="23"/>
        <v>42</v>
      </c>
      <c r="C292" s="109">
        <f t="shared" si="22"/>
        <v>0</v>
      </c>
      <c r="D292" s="109">
        <f t="shared" si="24"/>
        <v>41560</v>
      </c>
      <c r="E292">
        <f t="shared" si="20"/>
        <v>10</v>
      </c>
      <c r="F292">
        <f t="shared" si="21"/>
        <v>2013</v>
      </c>
    </row>
    <row r="293" spans="1:6" x14ac:dyDescent="0.25">
      <c r="A293" s="109">
        <v>41566</v>
      </c>
      <c r="B293">
        <f t="shared" si="23"/>
        <v>42</v>
      </c>
      <c r="C293" s="109">
        <f t="shared" si="22"/>
        <v>0</v>
      </c>
      <c r="D293" s="109">
        <f t="shared" si="24"/>
        <v>41560</v>
      </c>
      <c r="E293">
        <f t="shared" si="20"/>
        <v>10</v>
      </c>
      <c r="F293">
        <f t="shared" si="21"/>
        <v>2013</v>
      </c>
    </row>
    <row r="294" spans="1:6" x14ac:dyDescent="0.25">
      <c r="A294" s="109">
        <v>41567</v>
      </c>
      <c r="B294">
        <f t="shared" si="23"/>
        <v>43</v>
      </c>
      <c r="C294" s="109">
        <f t="shared" si="22"/>
        <v>41567</v>
      </c>
      <c r="D294" s="109">
        <f t="shared" si="24"/>
        <v>41567</v>
      </c>
      <c r="E294">
        <f t="shared" si="20"/>
        <v>10</v>
      </c>
      <c r="F294">
        <f t="shared" si="21"/>
        <v>2013</v>
      </c>
    </row>
    <row r="295" spans="1:6" x14ac:dyDescent="0.25">
      <c r="A295" s="109">
        <v>41568</v>
      </c>
      <c r="B295">
        <f t="shared" si="23"/>
        <v>43</v>
      </c>
      <c r="C295" s="109">
        <f t="shared" si="22"/>
        <v>0</v>
      </c>
      <c r="D295" s="109">
        <f t="shared" si="24"/>
        <v>41567</v>
      </c>
      <c r="E295">
        <f t="shared" si="20"/>
        <v>10</v>
      </c>
      <c r="F295">
        <f t="shared" si="21"/>
        <v>2013</v>
      </c>
    </row>
    <row r="296" spans="1:6" x14ac:dyDescent="0.25">
      <c r="A296" s="109">
        <v>41569</v>
      </c>
      <c r="B296">
        <f t="shared" si="23"/>
        <v>43</v>
      </c>
      <c r="C296" s="109">
        <f t="shared" si="22"/>
        <v>0</v>
      </c>
      <c r="D296" s="109">
        <f t="shared" si="24"/>
        <v>41567</v>
      </c>
      <c r="E296">
        <f t="shared" si="20"/>
        <v>10</v>
      </c>
      <c r="F296">
        <f t="shared" si="21"/>
        <v>2013</v>
      </c>
    </row>
    <row r="297" spans="1:6" x14ac:dyDescent="0.25">
      <c r="A297" s="109">
        <v>41570</v>
      </c>
      <c r="B297">
        <f t="shared" si="23"/>
        <v>43</v>
      </c>
      <c r="C297" s="109">
        <f t="shared" si="22"/>
        <v>0</v>
      </c>
      <c r="D297" s="109">
        <f t="shared" si="24"/>
        <v>41567</v>
      </c>
      <c r="E297">
        <f t="shared" si="20"/>
        <v>10</v>
      </c>
      <c r="F297">
        <f t="shared" si="21"/>
        <v>2013</v>
      </c>
    </row>
    <row r="298" spans="1:6" x14ac:dyDescent="0.25">
      <c r="A298" s="109">
        <v>41571</v>
      </c>
      <c r="B298">
        <f t="shared" si="23"/>
        <v>43</v>
      </c>
      <c r="C298" s="109">
        <f t="shared" si="22"/>
        <v>0</v>
      </c>
      <c r="D298" s="109">
        <f t="shared" si="24"/>
        <v>41567</v>
      </c>
      <c r="E298">
        <f t="shared" si="20"/>
        <v>10</v>
      </c>
      <c r="F298">
        <f t="shared" si="21"/>
        <v>2013</v>
      </c>
    </row>
    <row r="299" spans="1:6" x14ac:dyDescent="0.25">
      <c r="A299" s="109">
        <v>41572</v>
      </c>
      <c r="B299">
        <f t="shared" si="23"/>
        <v>43</v>
      </c>
      <c r="C299" s="109">
        <f t="shared" si="22"/>
        <v>0</v>
      </c>
      <c r="D299" s="109">
        <f t="shared" si="24"/>
        <v>41567</v>
      </c>
      <c r="E299">
        <f t="shared" si="20"/>
        <v>10</v>
      </c>
      <c r="F299">
        <f t="shared" si="21"/>
        <v>2013</v>
      </c>
    </row>
    <row r="300" spans="1:6" x14ac:dyDescent="0.25">
      <c r="A300" s="109">
        <v>41573</v>
      </c>
      <c r="B300">
        <f t="shared" si="23"/>
        <v>43</v>
      </c>
      <c r="C300" s="109">
        <f t="shared" si="22"/>
        <v>0</v>
      </c>
      <c r="D300" s="109">
        <f t="shared" si="24"/>
        <v>41567</v>
      </c>
      <c r="E300">
        <f t="shared" si="20"/>
        <v>10</v>
      </c>
      <c r="F300">
        <f t="shared" si="21"/>
        <v>2013</v>
      </c>
    </row>
    <row r="301" spans="1:6" x14ac:dyDescent="0.25">
      <c r="A301" s="109">
        <v>41574</v>
      </c>
      <c r="B301">
        <f t="shared" si="23"/>
        <v>44</v>
      </c>
      <c r="C301" s="109">
        <f t="shared" si="22"/>
        <v>41574</v>
      </c>
      <c r="D301" s="109">
        <f t="shared" si="24"/>
        <v>41574</v>
      </c>
      <c r="E301">
        <f t="shared" si="20"/>
        <v>10</v>
      </c>
      <c r="F301">
        <f t="shared" si="21"/>
        <v>2013</v>
      </c>
    </row>
    <row r="302" spans="1:6" x14ac:dyDescent="0.25">
      <c r="A302" s="109">
        <v>41575</v>
      </c>
      <c r="B302">
        <f t="shared" si="23"/>
        <v>44</v>
      </c>
      <c r="C302" s="109">
        <f t="shared" si="22"/>
        <v>0</v>
      </c>
      <c r="D302" s="109">
        <f t="shared" si="24"/>
        <v>41574</v>
      </c>
      <c r="E302">
        <f t="shared" si="20"/>
        <v>10</v>
      </c>
      <c r="F302">
        <f t="shared" si="21"/>
        <v>2013</v>
      </c>
    </row>
    <row r="303" spans="1:6" x14ac:dyDescent="0.25">
      <c r="A303" s="109">
        <v>41576</v>
      </c>
      <c r="B303">
        <f t="shared" si="23"/>
        <v>44</v>
      </c>
      <c r="C303" s="109">
        <f t="shared" si="22"/>
        <v>0</v>
      </c>
      <c r="D303" s="109">
        <f t="shared" si="24"/>
        <v>41574</v>
      </c>
      <c r="E303">
        <f t="shared" si="20"/>
        <v>10</v>
      </c>
      <c r="F303">
        <f t="shared" si="21"/>
        <v>2013</v>
      </c>
    </row>
    <row r="304" spans="1:6" x14ac:dyDescent="0.25">
      <c r="A304" s="109">
        <v>41577</v>
      </c>
      <c r="B304">
        <f t="shared" si="23"/>
        <v>44</v>
      </c>
      <c r="C304" s="109">
        <f t="shared" si="22"/>
        <v>0</v>
      </c>
      <c r="D304" s="109">
        <f t="shared" si="24"/>
        <v>41574</v>
      </c>
      <c r="E304">
        <f t="shared" si="20"/>
        <v>10</v>
      </c>
      <c r="F304">
        <f t="shared" si="21"/>
        <v>2013</v>
      </c>
    </row>
    <row r="305" spans="1:6" x14ac:dyDescent="0.25">
      <c r="A305" s="109">
        <v>41578</v>
      </c>
      <c r="B305">
        <f t="shared" si="23"/>
        <v>44</v>
      </c>
      <c r="C305" s="109">
        <f t="shared" si="22"/>
        <v>0</v>
      </c>
      <c r="D305" s="109">
        <f t="shared" si="24"/>
        <v>41574</v>
      </c>
      <c r="E305">
        <f t="shared" si="20"/>
        <v>10</v>
      </c>
      <c r="F305">
        <f t="shared" si="21"/>
        <v>2013</v>
      </c>
    </row>
    <row r="306" spans="1:6" x14ac:dyDescent="0.25">
      <c r="A306" s="109">
        <v>41579</v>
      </c>
      <c r="B306">
        <f t="shared" si="23"/>
        <v>44</v>
      </c>
      <c r="C306" s="109">
        <f t="shared" si="22"/>
        <v>0</v>
      </c>
      <c r="D306" s="109">
        <f t="shared" si="24"/>
        <v>41574</v>
      </c>
      <c r="E306">
        <f t="shared" si="20"/>
        <v>11</v>
      </c>
      <c r="F306">
        <f t="shared" si="21"/>
        <v>2013</v>
      </c>
    </row>
    <row r="307" spans="1:6" x14ac:dyDescent="0.25">
      <c r="A307" s="109">
        <v>41580</v>
      </c>
      <c r="B307">
        <f t="shared" si="23"/>
        <v>44</v>
      </c>
      <c r="C307" s="109">
        <f t="shared" si="22"/>
        <v>0</v>
      </c>
      <c r="D307" s="109">
        <f t="shared" si="24"/>
        <v>41574</v>
      </c>
      <c r="E307">
        <f t="shared" si="20"/>
        <v>11</v>
      </c>
      <c r="F307">
        <f t="shared" si="21"/>
        <v>2013</v>
      </c>
    </row>
    <row r="308" spans="1:6" x14ac:dyDescent="0.25">
      <c r="A308" s="109">
        <v>41581</v>
      </c>
      <c r="B308">
        <f t="shared" si="23"/>
        <v>45</v>
      </c>
      <c r="C308" s="109">
        <f t="shared" si="22"/>
        <v>41581</v>
      </c>
      <c r="D308" s="109">
        <f t="shared" si="24"/>
        <v>41581</v>
      </c>
      <c r="E308">
        <f t="shared" si="20"/>
        <v>11</v>
      </c>
      <c r="F308">
        <f t="shared" si="21"/>
        <v>2013</v>
      </c>
    </row>
    <row r="309" spans="1:6" x14ac:dyDescent="0.25">
      <c r="A309" s="109">
        <v>41582</v>
      </c>
      <c r="B309">
        <f t="shared" si="23"/>
        <v>45</v>
      </c>
      <c r="C309" s="109">
        <f t="shared" si="22"/>
        <v>0</v>
      </c>
      <c r="D309" s="109">
        <f t="shared" si="24"/>
        <v>41581</v>
      </c>
      <c r="E309">
        <f t="shared" si="20"/>
        <v>11</v>
      </c>
      <c r="F309">
        <f t="shared" si="21"/>
        <v>2013</v>
      </c>
    </row>
    <row r="310" spans="1:6" x14ac:dyDescent="0.25">
      <c r="A310" s="109">
        <v>41583</v>
      </c>
      <c r="B310">
        <f t="shared" si="23"/>
        <v>45</v>
      </c>
      <c r="C310" s="109">
        <f t="shared" si="22"/>
        <v>0</v>
      </c>
      <c r="D310" s="109">
        <f t="shared" si="24"/>
        <v>41581</v>
      </c>
      <c r="E310">
        <f t="shared" si="20"/>
        <v>11</v>
      </c>
      <c r="F310">
        <f t="shared" si="21"/>
        <v>2013</v>
      </c>
    </row>
    <row r="311" spans="1:6" x14ac:dyDescent="0.25">
      <c r="A311" s="109">
        <v>41584</v>
      </c>
      <c r="B311">
        <f t="shared" si="23"/>
        <v>45</v>
      </c>
      <c r="C311" s="109">
        <f t="shared" si="22"/>
        <v>0</v>
      </c>
      <c r="D311" s="109">
        <f t="shared" si="24"/>
        <v>41581</v>
      </c>
      <c r="E311">
        <f t="shared" si="20"/>
        <v>11</v>
      </c>
      <c r="F311">
        <f t="shared" si="21"/>
        <v>2013</v>
      </c>
    </row>
    <row r="312" spans="1:6" x14ac:dyDescent="0.25">
      <c r="A312" s="109">
        <v>41585</v>
      </c>
      <c r="B312">
        <f t="shared" si="23"/>
        <v>45</v>
      </c>
      <c r="C312" s="109">
        <f t="shared" si="22"/>
        <v>0</v>
      </c>
      <c r="D312" s="109">
        <f t="shared" si="24"/>
        <v>41581</v>
      </c>
      <c r="E312">
        <f t="shared" si="20"/>
        <v>11</v>
      </c>
      <c r="F312">
        <f t="shared" si="21"/>
        <v>2013</v>
      </c>
    </row>
    <row r="313" spans="1:6" x14ac:dyDescent="0.25">
      <c r="A313" s="109">
        <v>41586</v>
      </c>
      <c r="B313">
        <f t="shared" si="23"/>
        <v>45</v>
      </c>
      <c r="C313" s="109">
        <f t="shared" si="22"/>
        <v>0</v>
      </c>
      <c r="D313" s="109">
        <f t="shared" si="24"/>
        <v>41581</v>
      </c>
      <c r="E313">
        <f t="shared" si="20"/>
        <v>11</v>
      </c>
      <c r="F313">
        <f t="shared" si="21"/>
        <v>2013</v>
      </c>
    </row>
    <row r="314" spans="1:6" x14ac:dyDescent="0.25">
      <c r="A314" s="109">
        <v>41587</v>
      </c>
      <c r="B314">
        <f t="shared" si="23"/>
        <v>45</v>
      </c>
      <c r="C314" s="109">
        <f t="shared" si="22"/>
        <v>0</v>
      </c>
      <c r="D314" s="109">
        <f t="shared" si="24"/>
        <v>41581</v>
      </c>
      <c r="E314">
        <f t="shared" si="20"/>
        <v>11</v>
      </c>
      <c r="F314">
        <f t="shared" si="21"/>
        <v>2013</v>
      </c>
    </row>
    <row r="315" spans="1:6" x14ac:dyDescent="0.25">
      <c r="A315" s="109">
        <v>41588</v>
      </c>
      <c r="B315">
        <f t="shared" si="23"/>
        <v>46</v>
      </c>
      <c r="C315" s="109">
        <f t="shared" si="22"/>
        <v>41588</v>
      </c>
      <c r="D315" s="109">
        <f t="shared" si="24"/>
        <v>41588</v>
      </c>
      <c r="E315">
        <f t="shared" si="20"/>
        <v>11</v>
      </c>
      <c r="F315">
        <f t="shared" si="21"/>
        <v>2013</v>
      </c>
    </row>
    <row r="316" spans="1:6" x14ac:dyDescent="0.25">
      <c r="A316" s="109">
        <v>41589</v>
      </c>
      <c r="B316">
        <f t="shared" si="23"/>
        <v>46</v>
      </c>
      <c r="C316" s="109">
        <f t="shared" si="22"/>
        <v>0</v>
      </c>
      <c r="D316" s="109">
        <f t="shared" si="24"/>
        <v>41588</v>
      </c>
      <c r="E316">
        <f t="shared" si="20"/>
        <v>11</v>
      </c>
      <c r="F316">
        <f t="shared" si="21"/>
        <v>2013</v>
      </c>
    </row>
    <row r="317" spans="1:6" x14ac:dyDescent="0.25">
      <c r="A317" s="109">
        <v>41590</v>
      </c>
      <c r="B317">
        <f t="shared" si="23"/>
        <v>46</v>
      </c>
      <c r="C317" s="109">
        <f t="shared" si="22"/>
        <v>0</v>
      </c>
      <c r="D317" s="109">
        <f t="shared" si="24"/>
        <v>41588</v>
      </c>
      <c r="E317">
        <f t="shared" si="20"/>
        <v>11</v>
      </c>
      <c r="F317">
        <f t="shared" si="21"/>
        <v>2013</v>
      </c>
    </row>
    <row r="318" spans="1:6" x14ac:dyDescent="0.25">
      <c r="A318" s="109">
        <v>41591</v>
      </c>
      <c r="B318">
        <f t="shared" si="23"/>
        <v>46</v>
      </c>
      <c r="C318" s="109">
        <f t="shared" si="22"/>
        <v>0</v>
      </c>
      <c r="D318" s="109">
        <f t="shared" si="24"/>
        <v>41588</v>
      </c>
      <c r="E318">
        <f t="shared" si="20"/>
        <v>11</v>
      </c>
      <c r="F318">
        <f t="shared" si="21"/>
        <v>2013</v>
      </c>
    </row>
    <row r="319" spans="1:6" x14ac:dyDescent="0.25">
      <c r="A319" s="109">
        <v>41592</v>
      </c>
      <c r="B319">
        <f t="shared" si="23"/>
        <v>46</v>
      </c>
      <c r="C319" s="109">
        <f t="shared" si="22"/>
        <v>0</v>
      </c>
      <c r="D319" s="109">
        <f t="shared" si="24"/>
        <v>41588</v>
      </c>
      <c r="E319">
        <f t="shared" si="20"/>
        <v>11</v>
      </c>
      <c r="F319">
        <f t="shared" si="21"/>
        <v>2013</v>
      </c>
    </row>
    <row r="320" spans="1:6" x14ac:dyDescent="0.25">
      <c r="A320" s="109">
        <v>41593</v>
      </c>
      <c r="B320">
        <f t="shared" si="23"/>
        <v>46</v>
      </c>
      <c r="C320" s="109">
        <f t="shared" si="22"/>
        <v>0</v>
      </c>
      <c r="D320" s="109">
        <f t="shared" si="24"/>
        <v>41588</v>
      </c>
      <c r="E320">
        <f t="shared" si="20"/>
        <v>11</v>
      </c>
      <c r="F320">
        <f t="shared" si="21"/>
        <v>2013</v>
      </c>
    </row>
    <row r="321" spans="1:6" x14ac:dyDescent="0.25">
      <c r="A321" s="109">
        <v>41594</v>
      </c>
      <c r="B321">
        <f t="shared" si="23"/>
        <v>46</v>
      </c>
      <c r="C321" s="109">
        <f t="shared" si="22"/>
        <v>0</v>
      </c>
      <c r="D321" s="109">
        <f t="shared" si="24"/>
        <v>41588</v>
      </c>
      <c r="E321">
        <f t="shared" ref="E321:E384" si="25">MONTH(A321)</f>
        <v>11</v>
      </c>
      <c r="F321">
        <f t="shared" ref="F321:F384" si="26">YEAR(A321)</f>
        <v>2013</v>
      </c>
    </row>
    <row r="322" spans="1:6" x14ac:dyDescent="0.25">
      <c r="A322" s="109">
        <v>41595</v>
      </c>
      <c r="B322">
        <f t="shared" si="23"/>
        <v>47</v>
      </c>
      <c r="C322" s="109">
        <f t="shared" ref="C322:C385" si="27">IF(IF(B322=B321,0,B322)&gt;0,A322,0)</f>
        <v>41595</v>
      </c>
      <c r="D322" s="109">
        <f t="shared" si="24"/>
        <v>41595</v>
      </c>
      <c r="E322">
        <f t="shared" si="25"/>
        <v>11</v>
      </c>
      <c r="F322">
        <f t="shared" si="26"/>
        <v>2013</v>
      </c>
    </row>
    <row r="323" spans="1:6" x14ac:dyDescent="0.25">
      <c r="A323" s="109">
        <v>41596</v>
      </c>
      <c r="B323">
        <f t="shared" ref="B323:B386" si="28">WEEKNUM(A323)</f>
        <v>47</v>
      </c>
      <c r="C323" s="109">
        <f t="shared" si="27"/>
        <v>0</v>
      </c>
      <c r="D323" s="109">
        <f t="shared" si="24"/>
        <v>41595</v>
      </c>
      <c r="E323">
        <f t="shared" si="25"/>
        <v>11</v>
      </c>
      <c r="F323">
        <f t="shared" si="26"/>
        <v>2013</v>
      </c>
    </row>
    <row r="324" spans="1:6" x14ac:dyDescent="0.25">
      <c r="A324" s="109">
        <v>41597</v>
      </c>
      <c r="B324">
        <f t="shared" si="28"/>
        <v>47</v>
      </c>
      <c r="C324" s="109">
        <f t="shared" si="27"/>
        <v>0</v>
      </c>
      <c r="D324" s="109">
        <f t="shared" si="24"/>
        <v>41595</v>
      </c>
      <c r="E324">
        <f t="shared" si="25"/>
        <v>11</v>
      </c>
      <c r="F324">
        <f t="shared" si="26"/>
        <v>2013</v>
      </c>
    </row>
    <row r="325" spans="1:6" x14ac:dyDescent="0.25">
      <c r="A325" s="109">
        <v>41598</v>
      </c>
      <c r="B325">
        <f t="shared" si="28"/>
        <v>47</v>
      </c>
      <c r="C325" s="109">
        <f t="shared" si="27"/>
        <v>0</v>
      </c>
      <c r="D325" s="109">
        <f t="shared" si="24"/>
        <v>41595</v>
      </c>
      <c r="E325">
        <f t="shared" si="25"/>
        <v>11</v>
      </c>
      <c r="F325">
        <f t="shared" si="26"/>
        <v>2013</v>
      </c>
    </row>
    <row r="326" spans="1:6" x14ac:dyDescent="0.25">
      <c r="A326" s="109">
        <v>41599</v>
      </c>
      <c r="B326">
        <f t="shared" si="28"/>
        <v>47</v>
      </c>
      <c r="C326" s="109">
        <f t="shared" si="27"/>
        <v>0</v>
      </c>
      <c r="D326" s="109">
        <f t="shared" si="24"/>
        <v>41595</v>
      </c>
      <c r="E326">
        <f t="shared" si="25"/>
        <v>11</v>
      </c>
      <c r="F326">
        <f t="shared" si="26"/>
        <v>2013</v>
      </c>
    </row>
    <row r="327" spans="1:6" x14ac:dyDescent="0.25">
      <c r="A327" s="109">
        <v>41600</v>
      </c>
      <c r="B327">
        <f t="shared" si="28"/>
        <v>47</v>
      </c>
      <c r="C327" s="109">
        <f t="shared" si="27"/>
        <v>0</v>
      </c>
      <c r="D327" s="109">
        <f t="shared" si="24"/>
        <v>41595</v>
      </c>
      <c r="E327">
        <f t="shared" si="25"/>
        <v>11</v>
      </c>
      <c r="F327">
        <f t="shared" si="26"/>
        <v>2013</v>
      </c>
    </row>
    <row r="328" spans="1:6" x14ac:dyDescent="0.25">
      <c r="A328" s="109">
        <v>41601</v>
      </c>
      <c r="B328">
        <f t="shared" si="28"/>
        <v>47</v>
      </c>
      <c r="C328" s="109">
        <f t="shared" si="27"/>
        <v>0</v>
      </c>
      <c r="D328" s="109">
        <f t="shared" ref="D328:D391" si="29">IF(C328&gt;0,C328,IF(C327&gt;0,C327,IF(C326&gt;0,C326,IF(C325&gt;0,C325,IF(C324&gt;0,C324,IF(C323&gt;0,C323,IF(C322&gt;0,C322,"ERROR")))))))</f>
        <v>41595</v>
      </c>
      <c r="E328">
        <f t="shared" si="25"/>
        <v>11</v>
      </c>
      <c r="F328">
        <f t="shared" si="26"/>
        <v>2013</v>
      </c>
    </row>
    <row r="329" spans="1:6" x14ac:dyDescent="0.25">
      <c r="A329" s="109">
        <v>41602</v>
      </c>
      <c r="B329">
        <f t="shared" si="28"/>
        <v>48</v>
      </c>
      <c r="C329" s="109">
        <f t="shared" si="27"/>
        <v>41602</v>
      </c>
      <c r="D329" s="109">
        <f t="shared" si="29"/>
        <v>41602</v>
      </c>
      <c r="E329">
        <f t="shared" si="25"/>
        <v>11</v>
      </c>
      <c r="F329">
        <f t="shared" si="26"/>
        <v>2013</v>
      </c>
    </row>
    <row r="330" spans="1:6" x14ac:dyDescent="0.25">
      <c r="A330" s="109">
        <v>41603</v>
      </c>
      <c r="B330">
        <f t="shared" si="28"/>
        <v>48</v>
      </c>
      <c r="C330" s="109">
        <f t="shared" si="27"/>
        <v>0</v>
      </c>
      <c r="D330" s="109">
        <f t="shared" si="29"/>
        <v>41602</v>
      </c>
      <c r="E330">
        <f t="shared" si="25"/>
        <v>11</v>
      </c>
      <c r="F330">
        <f t="shared" si="26"/>
        <v>2013</v>
      </c>
    </row>
    <row r="331" spans="1:6" x14ac:dyDescent="0.25">
      <c r="A331" s="109">
        <v>41604</v>
      </c>
      <c r="B331">
        <f t="shared" si="28"/>
        <v>48</v>
      </c>
      <c r="C331" s="109">
        <f t="shared" si="27"/>
        <v>0</v>
      </c>
      <c r="D331" s="109">
        <f t="shared" si="29"/>
        <v>41602</v>
      </c>
      <c r="E331">
        <f t="shared" si="25"/>
        <v>11</v>
      </c>
      <c r="F331">
        <f t="shared" si="26"/>
        <v>2013</v>
      </c>
    </row>
    <row r="332" spans="1:6" x14ac:dyDescent="0.25">
      <c r="A332" s="109">
        <v>41605</v>
      </c>
      <c r="B332">
        <f t="shared" si="28"/>
        <v>48</v>
      </c>
      <c r="C332" s="109">
        <f t="shared" si="27"/>
        <v>0</v>
      </c>
      <c r="D332" s="109">
        <f t="shared" si="29"/>
        <v>41602</v>
      </c>
      <c r="E332">
        <f t="shared" si="25"/>
        <v>11</v>
      </c>
      <c r="F332">
        <f t="shared" si="26"/>
        <v>2013</v>
      </c>
    </row>
    <row r="333" spans="1:6" x14ac:dyDescent="0.25">
      <c r="A333" s="109">
        <v>41606</v>
      </c>
      <c r="B333">
        <f t="shared" si="28"/>
        <v>48</v>
      </c>
      <c r="C333" s="109">
        <f t="shared" si="27"/>
        <v>0</v>
      </c>
      <c r="D333" s="109">
        <f t="shared" si="29"/>
        <v>41602</v>
      </c>
      <c r="E333">
        <f t="shared" si="25"/>
        <v>11</v>
      </c>
      <c r="F333">
        <f t="shared" si="26"/>
        <v>2013</v>
      </c>
    </row>
    <row r="334" spans="1:6" x14ac:dyDescent="0.25">
      <c r="A334" s="109">
        <v>41607</v>
      </c>
      <c r="B334">
        <f t="shared" si="28"/>
        <v>48</v>
      </c>
      <c r="C334" s="109">
        <f t="shared" si="27"/>
        <v>0</v>
      </c>
      <c r="D334" s="109">
        <f t="shared" si="29"/>
        <v>41602</v>
      </c>
      <c r="E334">
        <f t="shared" si="25"/>
        <v>11</v>
      </c>
      <c r="F334">
        <f t="shared" si="26"/>
        <v>2013</v>
      </c>
    </row>
    <row r="335" spans="1:6" x14ac:dyDescent="0.25">
      <c r="A335" s="109">
        <v>41608</v>
      </c>
      <c r="B335">
        <f t="shared" si="28"/>
        <v>48</v>
      </c>
      <c r="C335" s="109">
        <f t="shared" si="27"/>
        <v>0</v>
      </c>
      <c r="D335" s="109">
        <f t="shared" si="29"/>
        <v>41602</v>
      </c>
      <c r="E335">
        <f t="shared" si="25"/>
        <v>11</v>
      </c>
      <c r="F335">
        <f t="shared" si="26"/>
        <v>2013</v>
      </c>
    </row>
    <row r="336" spans="1:6" x14ac:dyDescent="0.25">
      <c r="A336" s="109">
        <v>41609</v>
      </c>
      <c r="B336">
        <f t="shared" si="28"/>
        <v>49</v>
      </c>
      <c r="C336" s="109">
        <f t="shared" si="27"/>
        <v>41609</v>
      </c>
      <c r="D336" s="109">
        <f t="shared" si="29"/>
        <v>41609</v>
      </c>
      <c r="E336">
        <f t="shared" si="25"/>
        <v>12</v>
      </c>
      <c r="F336">
        <f t="shared" si="26"/>
        <v>2013</v>
      </c>
    </row>
    <row r="337" spans="1:6" x14ac:dyDescent="0.25">
      <c r="A337" s="109">
        <v>41610</v>
      </c>
      <c r="B337">
        <f t="shared" si="28"/>
        <v>49</v>
      </c>
      <c r="C337" s="109">
        <f t="shared" si="27"/>
        <v>0</v>
      </c>
      <c r="D337" s="109">
        <f t="shared" si="29"/>
        <v>41609</v>
      </c>
      <c r="E337">
        <f t="shared" si="25"/>
        <v>12</v>
      </c>
      <c r="F337">
        <f t="shared" si="26"/>
        <v>2013</v>
      </c>
    </row>
    <row r="338" spans="1:6" x14ac:dyDescent="0.25">
      <c r="A338" s="109">
        <v>41611</v>
      </c>
      <c r="B338">
        <f t="shared" si="28"/>
        <v>49</v>
      </c>
      <c r="C338" s="109">
        <f t="shared" si="27"/>
        <v>0</v>
      </c>
      <c r="D338" s="109">
        <f t="shared" si="29"/>
        <v>41609</v>
      </c>
      <c r="E338">
        <f t="shared" si="25"/>
        <v>12</v>
      </c>
      <c r="F338">
        <f t="shared" si="26"/>
        <v>2013</v>
      </c>
    </row>
    <row r="339" spans="1:6" x14ac:dyDescent="0.25">
      <c r="A339" s="109">
        <v>41612</v>
      </c>
      <c r="B339">
        <f t="shared" si="28"/>
        <v>49</v>
      </c>
      <c r="C339" s="109">
        <f t="shared" si="27"/>
        <v>0</v>
      </c>
      <c r="D339" s="109">
        <f t="shared" si="29"/>
        <v>41609</v>
      </c>
      <c r="E339">
        <f t="shared" si="25"/>
        <v>12</v>
      </c>
      <c r="F339">
        <f t="shared" si="26"/>
        <v>2013</v>
      </c>
    </row>
    <row r="340" spans="1:6" x14ac:dyDescent="0.25">
      <c r="A340" s="109">
        <v>41613</v>
      </c>
      <c r="B340">
        <f t="shared" si="28"/>
        <v>49</v>
      </c>
      <c r="C340" s="109">
        <f t="shared" si="27"/>
        <v>0</v>
      </c>
      <c r="D340" s="109">
        <f t="shared" si="29"/>
        <v>41609</v>
      </c>
      <c r="E340">
        <f t="shared" si="25"/>
        <v>12</v>
      </c>
      <c r="F340">
        <f t="shared" si="26"/>
        <v>2013</v>
      </c>
    </row>
    <row r="341" spans="1:6" x14ac:dyDescent="0.25">
      <c r="A341" s="109">
        <v>41614</v>
      </c>
      <c r="B341">
        <f t="shared" si="28"/>
        <v>49</v>
      </c>
      <c r="C341" s="109">
        <f t="shared" si="27"/>
        <v>0</v>
      </c>
      <c r="D341" s="109">
        <f t="shared" si="29"/>
        <v>41609</v>
      </c>
      <c r="E341">
        <f t="shared" si="25"/>
        <v>12</v>
      </c>
      <c r="F341">
        <f t="shared" si="26"/>
        <v>2013</v>
      </c>
    </row>
    <row r="342" spans="1:6" x14ac:dyDescent="0.25">
      <c r="A342" s="109">
        <v>41615</v>
      </c>
      <c r="B342">
        <f t="shared" si="28"/>
        <v>49</v>
      </c>
      <c r="C342" s="109">
        <f t="shared" si="27"/>
        <v>0</v>
      </c>
      <c r="D342" s="109">
        <f t="shared" si="29"/>
        <v>41609</v>
      </c>
      <c r="E342">
        <f t="shared" si="25"/>
        <v>12</v>
      </c>
      <c r="F342">
        <f t="shared" si="26"/>
        <v>2013</v>
      </c>
    </row>
    <row r="343" spans="1:6" x14ac:dyDescent="0.25">
      <c r="A343" s="109">
        <v>41616</v>
      </c>
      <c r="B343">
        <f t="shared" si="28"/>
        <v>50</v>
      </c>
      <c r="C343" s="109">
        <f t="shared" si="27"/>
        <v>41616</v>
      </c>
      <c r="D343" s="109">
        <f t="shared" si="29"/>
        <v>41616</v>
      </c>
      <c r="E343">
        <f t="shared" si="25"/>
        <v>12</v>
      </c>
      <c r="F343">
        <f t="shared" si="26"/>
        <v>2013</v>
      </c>
    </row>
    <row r="344" spans="1:6" x14ac:dyDescent="0.25">
      <c r="A344" s="109">
        <v>41617</v>
      </c>
      <c r="B344">
        <f t="shared" si="28"/>
        <v>50</v>
      </c>
      <c r="C344" s="109">
        <f t="shared" si="27"/>
        <v>0</v>
      </c>
      <c r="D344" s="109">
        <f t="shared" si="29"/>
        <v>41616</v>
      </c>
      <c r="E344">
        <f t="shared" si="25"/>
        <v>12</v>
      </c>
      <c r="F344">
        <f t="shared" si="26"/>
        <v>2013</v>
      </c>
    </row>
    <row r="345" spans="1:6" x14ac:dyDescent="0.25">
      <c r="A345" s="109">
        <v>41618</v>
      </c>
      <c r="B345">
        <f t="shared" si="28"/>
        <v>50</v>
      </c>
      <c r="C345" s="109">
        <f t="shared" si="27"/>
        <v>0</v>
      </c>
      <c r="D345" s="109">
        <f t="shared" si="29"/>
        <v>41616</v>
      </c>
      <c r="E345">
        <f t="shared" si="25"/>
        <v>12</v>
      </c>
      <c r="F345">
        <f t="shared" si="26"/>
        <v>2013</v>
      </c>
    </row>
    <row r="346" spans="1:6" x14ac:dyDescent="0.25">
      <c r="A346" s="109">
        <v>41619</v>
      </c>
      <c r="B346">
        <f t="shared" si="28"/>
        <v>50</v>
      </c>
      <c r="C346" s="109">
        <f t="shared" si="27"/>
        <v>0</v>
      </c>
      <c r="D346" s="109">
        <f t="shared" si="29"/>
        <v>41616</v>
      </c>
      <c r="E346">
        <f t="shared" si="25"/>
        <v>12</v>
      </c>
      <c r="F346">
        <f t="shared" si="26"/>
        <v>2013</v>
      </c>
    </row>
    <row r="347" spans="1:6" x14ac:dyDescent="0.25">
      <c r="A347" s="109">
        <v>41620</v>
      </c>
      <c r="B347">
        <f t="shared" si="28"/>
        <v>50</v>
      </c>
      <c r="C347" s="109">
        <f t="shared" si="27"/>
        <v>0</v>
      </c>
      <c r="D347" s="109">
        <f t="shared" si="29"/>
        <v>41616</v>
      </c>
      <c r="E347">
        <f t="shared" si="25"/>
        <v>12</v>
      </c>
      <c r="F347">
        <f t="shared" si="26"/>
        <v>2013</v>
      </c>
    </row>
    <row r="348" spans="1:6" x14ac:dyDescent="0.25">
      <c r="A348" s="109">
        <v>41621</v>
      </c>
      <c r="B348">
        <f t="shared" si="28"/>
        <v>50</v>
      </c>
      <c r="C348" s="109">
        <f t="shared" si="27"/>
        <v>0</v>
      </c>
      <c r="D348" s="109">
        <f t="shared" si="29"/>
        <v>41616</v>
      </c>
      <c r="E348">
        <f t="shared" si="25"/>
        <v>12</v>
      </c>
      <c r="F348">
        <f t="shared" si="26"/>
        <v>2013</v>
      </c>
    </row>
    <row r="349" spans="1:6" x14ac:dyDescent="0.25">
      <c r="A349" s="109">
        <v>41622</v>
      </c>
      <c r="B349">
        <f t="shared" si="28"/>
        <v>50</v>
      </c>
      <c r="C349" s="109">
        <f t="shared" si="27"/>
        <v>0</v>
      </c>
      <c r="D349" s="109">
        <f t="shared" si="29"/>
        <v>41616</v>
      </c>
      <c r="E349">
        <f t="shared" si="25"/>
        <v>12</v>
      </c>
      <c r="F349">
        <f t="shared" si="26"/>
        <v>2013</v>
      </c>
    </row>
    <row r="350" spans="1:6" x14ac:dyDescent="0.25">
      <c r="A350" s="109">
        <v>41623</v>
      </c>
      <c r="B350">
        <f t="shared" si="28"/>
        <v>51</v>
      </c>
      <c r="C350" s="109">
        <f t="shared" si="27"/>
        <v>41623</v>
      </c>
      <c r="D350" s="109">
        <f t="shared" si="29"/>
        <v>41623</v>
      </c>
      <c r="E350">
        <f t="shared" si="25"/>
        <v>12</v>
      </c>
      <c r="F350">
        <f t="shared" si="26"/>
        <v>2013</v>
      </c>
    </row>
    <row r="351" spans="1:6" x14ac:dyDescent="0.25">
      <c r="A351" s="109">
        <v>41624</v>
      </c>
      <c r="B351">
        <f t="shared" si="28"/>
        <v>51</v>
      </c>
      <c r="C351" s="109">
        <f t="shared" si="27"/>
        <v>0</v>
      </c>
      <c r="D351" s="109">
        <f t="shared" si="29"/>
        <v>41623</v>
      </c>
      <c r="E351">
        <f t="shared" si="25"/>
        <v>12</v>
      </c>
      <c r="F351">
        <f t="shared" si="26"/>
        <v>2013</v>
      </c>
    </row>
    <row r="352" spans="1:6" x14ac:dyDescent="0.25">
      <c r="A352" s="109">
        <v>41625</v>
      </c>
      <c r="B352">
        <f t="shared" si="28"/>
        <v>51</v>
      </c>
      <c r="C352" s="109">
        <f t="shared" si="27"/>
        <v>0</v>
      </c>
      <c r="D352" s="109">
        <f t="shared" si="29"/>
        <v>41623</v>
      </c>
      <c r="E352">
        <f t="shared" si="25"/>
        <v>12</v>
      </c>
      <c r="F352">
        <f t="shared" si="26"/>
        <v>2013</v>
      </c>
    </row>
    <row r="353" spans="1:6" x14ac:dyDescent="0.25">
      <c r="A353" s="109">
        <v>41626</v>
      </c>
      <c r="B353">
        <f t="shared" si="28"/>
        <v>51</v>
      </c>
      <c r="C353" s="109">
        <f t="shared" si="27"/>
        <v>0</v>
      </c>
      <c r="D353" s="109">
        <f t="shared" si="29"/>
        <v>41623</v>
      </c>
      <c r="E353">
        <f t="shared" si="25"/>
        <v>12</v>
      </c>
      <c r="F353">
        <f t="shared" si="26"/>
        <v>2013</v>
      </c>
    </row>
    <row r="354" spans="1:6" x14ac:dyDescent="0.25">
      <c r="A354" s="109">
        <v>41627</v>
      </c>
      <c r="B354">
        <f t="shared" si="28"/>
        <v>51</v>
      </c>
      <c r="C354" s="109">
        <f t="shared" si="27"/>
        <v>0</v>
      </c>
      <c r="D354" s="109">
        <f t="shared" si="29"/>
        <v>41623</v>
      </c>
      <c r="E354">
        <f t="shared" si="25"/>
        <v>12</v>
      </c>
      <c r="F354">
        <f t="shared" si="26"/>
        <v>2013</v>
      </c>
    </row>
    <row r="355" spans="1:6" x14ac:dyDescent="0.25">
      <c r="A355" s="109">
        <v>41628</v>
      </c>
      <c r="B355">
        <f t="shared" si="28"/>
        <v>51</v>
      </c>
      <c r="C355" s="109">
        <f t="shared" si="27"/>
        <v>0</v>
      </c>
      <c r="D355" s="109">
        <f t="shared" si="29"/>
        <v>41623</v>
      </c>
      <c r="E355">
        <f t="shared" si="25"/>
        <v>12</v>
      </c>
      <c r="F355">
        <f t="shared" si="26"/>
        <v>2013</v>
      </c>
    </row>
    <row r="356" spans="1:6" x14ac:dyDescent="0.25">
      <c r="A356" s="109">
        <v>41629</v>
      </c>
      <c r="B356">
        <f t="shared" si="28"/>
        <v>51</v>
      </c>
      <c r="C356" s="109">
        <f t="shared" si="27"/>
        <v>0</v>
      </c>
      <c r="D356" s="109">
        <f t="shared" si="29"/>
        <v>41623</v>
      </c>
      <c r="E356">
        <f t="shared" si="25"/>
        <v>12</v>
      </c>
      <c r="F356">
        <f t="shared" si="26"/>
        <v>2013</v>
      </c>
    </row>
    <row r="357" spans="1:6" x14ac:dyDescent="0.25">
      <c r="A357" s="109">
        <v>41630</v>
      </c>
      <c r="B357">
        <f t="shared" si="28"/>
        <v>52</v>
      </c>
      <c r="C357" s="109">
        <f t="shared" si="27"/>
        <v>41630</v>
      </c>
      <c r="D357" s="109">
        <f t="shared" si="29"/>
        <v>41630</v>
      </c>
      <c r="E357">
        <f t="shared" si="25"/>
        <v>12</v>
      </c>
      <c r="F357">
        <f t="shared" si="26"/>
        <v>2013</v>
      </c>
    </row>
    <row r="358" spans="1:6" x14ac:dyDescent="0.25">
      <c r="A358" s="109">
        <v>41631</v>
      </c>
      <c r="B358">
        <f t="shared" si="28"/>
        <v>52</v>
      </c>
      <c r="C358" s="109">
        <f t="shared" si="27"/>
        <v>0</v>
      </c>
      <c r="D358" s="109">
        <f t="shared" si="29"/>
        <v>41630</v>
      </c>
      <c r="E358">
        <f t="shared" si="25"/>
        <v>12</v>
      </c>
      <c r="F358">
        <f t="shared" si="26"/>
        <v>2013</v>
      </c>
    </row>
    <row r="359" spans="1:6" x14ac:dyDescent="0.25">
      <c r="A359" s="109">
        <v>41632</v>
      </c>
      <c r="B359">
        <f t="shared" si="28"/>
        <v>52</v>
      </c>
      <c r="C359" s="109">
        <f t="shared" si="27"/>
        <v>0</v>
      </c>
      <c r="D359" s="109">
        <f t="shared" si="29"/>
        <v>41630</v>
      </c>
      <c r="E359">
        <f t="shared" si="25"/>
        <v>12</v>
      </c>
      <c r="F359">
        <f t="shared" si="26"/>
        <v>2013</v>
      </c>
    </row>
    <row r="360" spans="1:6" x14ac:dyDescent="0.25">
      <c r="A360" s="109">
        <v>41633</v>
      </c>
      <c r="B360">
        <f t="shared" si="28"/>
        <v>52</v>
      </c>
      <c r="C360" s="109">
        <f t="shared" si="27"/>
        <v>0</v>
      </c>
      <c r="D360" s="109">
        <f t="shared" si="29"/>
        <v>41630</v>
      </c>
      <c r="E360">
        <f t="shared" si="25"/>
        <v>12</v>
      </c>
      <c r="F360">
        <f t="shared" si="26"/>
        <v>2013</v>
      </c>
    </row>
    <row r="361" spans="1:6" x14ac:dyDescent="0.25">
      <c r="A361" s="109">
        <v>41634</v>
      </c>
      <c r="B361">
        <f t="shared" si="28"/>
        <v>52</v>
      </c>
      <c r="C361" s="109">
        <f t="shared" si="27"/>
        <v>0</v>
      </c>
      <c r="D361" s="109">
        <f t="shared" si="29"/>
        <v>41630</v>
      </c>
      <c r="E361">
        <f t="shared" si="25"/>
        <v>12</v>
      </c>
      <c r="F361">
        <f t="shared" si="26"/>
        <v>2013</v>
      </c>
    </row>
    <row r="362" spans="1:6" x14ac:dyDescent="0.25">
      <c r="A362" s="109">
        <v>41635</v>
      </c>
      <c r="B362">
        <f t="shared" si="28"/>
        <v>52</v>
      </c>
      <c r="C362" s="109">
        <f t="shared" si="27"/>
        <v>0</v>
      </c>
      <c r="D362" s="109">
        <f t="shared" si="29"/>
        <v>41630</v>
      </c>
      <c r="E362">
        <f t="shared" si="25"/>
        <v>12</v>
      </c>
      <c r="F362">
        <f t="shared" si="26"/>
        <v>2013</v>
      </c>
    </row>
    <row r="363" spans="1:6" x14ac:dyDescent="0.25">
      <c r="A363" s="109">
        <v>41636</v>
      </c>
      <c r="B363">
        <f t="shared" si="28"/>
        <v>52</v>
      </c>
      <c r="C363" s="109">
        <f t="shared" si="27"/>
        <v>0</v>
      </c>
      <c r="D363" s="109">
        <f t="shared" si="29"/>
        <v>41630</v>
      </c>
      <c r="E363">
        <f t="shared" si="25"/>
        <v>12</v>
      </c>
      <c r="F363">
        <f t="shared" si="26"/>
        <v>2013</v>
      </c>
    </row>
    <row r="364" spans="1:6" x14ac:dyDescent="0.25">
      <c r="A364" s="109">
        <v>41637</v>
      </c>
      <c r="B364">
        <f t="shared" si="28"/>
        <v>53</v>
      </c>
      <c r="C364" s="109">
        <f t="shared" si="27"/>
        <v>41637</v>
      </c>
      <c r="D364" s="109">
        <f t="shared" si="29"/>
        <v>41637</v>
      </c>
      <c r="E364">
        <f t="shared" si="25"/>
        <v>12</v>
      </c>
      <c r="F364">
        <f t="shared" si="26"/>
        <v>2013</v>
      </c>
    </row>
    <row r="365" spans="1:6" x14ac:dyDescent="0.25">
      <c r="A365" s="109">
        <v>41638</v>
      </c>
      <c r="B365">
        <f t="shared" si="28"/>
        <v>53</v>
      </c>
      <c r="C365" s="109">
        <f t="shared" si="27"/>
        <v>0</v>
      </c>
      <c r="D365" s="109">
        <f t="shared" si="29"/>
        <v>41637</v>
      </c>
      <c r="E365">
        <f t="shared" si="25"/>
        <v>12</v>
      </c>
      <c r="F365">
        <f t="shared" si="26"/>
        <v>2013</v>
      </c>
    </row>
    <row r="366" spans="1:6" x14ac:dyDescent="0.25">
      <c r="A366" s="109">
        <v>41639</v>
      </c>
      <c r="B366">
        <f t="shared" si="28"/>
        <v>53</v>
      </c>
      <c r="C366" s="109">
        <f t="shared" si="27"/>
        <v>0</v>
      </c>
      <c r="D366" s="109">
        <f t="shared" si="29"/>
        <v>41637</v>
      </c>
      <c r="E366">
        <f t="shared" si="25"/>
        <v>12</v>
      </c>
      <c r="F366">
        <f t="shared" si="26"/>
        <v>2013</v>
      </c>
    </row>
    <row r="367" spans="1:6" x14ac:dyDescent="0.25">
      <c r="A367" s="109">
        <v>41640</v>
      </c>
      <c r="B367">
        <f t="shared" si="28"/>
        <v>1</v>
      </c>
      <c r="C367" s="109">
        <f t="shared" si="27"/>
        <v>41640</v>
      </c>
      <c r="D367" s="109">
        <f t="shared" si="29"/>
        <v>41640</v>
      </c>
      <c r="E367">
        <f t="shared" si="25"/>
        <v>1</v>
      </c>
      <c r="F367">
        <f t="shared" si="26"/>
        <v>2014</v>
      </c>
    </row>
    <row r="368" spans="1:6" x14ac:dyDescent="0.25">
      <c r="A368" s="109">
        <v>41641</v>
      </c>
      <c r="B368">
        <f t="shared" si="28"/>
        <v>1</v>
      </c>
      <c r="C368" s="109">
        <f t="shared" si="27"/>
        <v>0</v>
      </c>
      <c r="D368" s="109">
        <f t="shared" si="29"/>
        <v>41640</v>
      </c>
      <c r="E368">
        <f t="shared" si="25"/>
        <v>1</v>
      </c>
      <c r="F368">
        <f t="shared" si="26"/>
        <v>2014</v>
      </c>
    </row>
    <row r="369" spans="1:6" x14ac:dyDescent="0.25">
      <c r="A369" s="109">
        <v>41642</v>
      </c>
      <c r="B369">
        <f t="shared" si="28"/>
        <v>1</v>
      </c>
      <c r="C369" s="109">
        <f t="shared" si="27"/>
        <v>0</v>
      </c>
      <c r="D369" s="109">
        <f t="shared" si="29"/>
        <v>41640</v>
      </c>
      <c r="E369">
        <f t="shared" si="25"/>
        <v>1</v>
      </c>
      <c r="F369">
        <f t="shared" si="26"/>
        <v>2014</v>
      </c>
    </row>
    <row r="370" spans="1:6" x14ac:dyDescent="0.25">
      <c r="A370" s="109">
        <v>41643</v>
      </c>
      <c r="B370">
        <f t="shared" si="28"/>
        <v>1</v>
      </c>
      <c r="C370" s="109">
        <f t="shared" si="27"/>
        <v>0</v>
      </c>
      <c r="D370" s="109">
        <f t="shared" si="29"/>
        <v>41640</v>
      </c>
      <c r="E370">
        <f t="shared" si="25"/>
        <v>1</v>
      </c>
      <c r="F370">
        <f t="shared" si="26"/>
        <v>2014</v>
      </c>
    </row>
    <row r="371" spans="1:6" x14ac:dyDescent="0.25">
      <c r="A371" s="109">
        <v>41644</v>
      </c>
      <c r="B371">
        <f t="shared" si="28"/>
        <v>2</v>
      </c>
      <c r="C371" s="109">
        <f t="shared" si="27"/>
        <v>41644</v>
      </c>
      <c r="D371" s="109">
        <f t="shared" si="29"/>
        <v>41644</v>
      </c>
      <c r="E371">
        <f t="shared" si="25"/>
        <v>1</v>
      </c>
      <c r="F371">
        <f t="shared" si="26"/>
        <v>2014</v>
      </c>
    </row>
    <row r="372" spans="1:6" x14ac:dyDescent="0.25">
      <c r="A372" s="109">
        <v>41645</v>
      </c>
      <c r="B372">
        <f t="shared" si="28"/>
        <v>2</v>
      </c>
      <c r="C372" s="109">
        <f t="shared" si="27"/>
        <v>0</v>
      </c>
      <c r="D372" s="109">
        <f t="shared" si="29"/>
        <v>41644</v>
      </c>
      <c r="E372">
        <f t="shared" si="25"/>
        <v>1</v>
      </c>
      <c r="F372">
        <f t="shared" si="26"/>
        <v>2014</v>
      </c>
    </row>
    <row r="373" spans="1:6" x14ac:dyDescent="0.25">
      <c r="A373" s="109">
        <v>41646</v>
      </c>
      <c r="B373">
        <f t="shared" si="28"/>
        <v>2</v>
      </c>
      <c r="C373" s="109">
        <f t="shared" si="27"/>
        <v>0</v>
      </c>
      <c r="D373" s="109">
        <f t="shared" si="29"/>
        <v>41644</v>
      </c>
      <c r="E373">
        <f t="shared" si="25"/>
        <v>1</v>
      </c>
      <c r="F373">
        <f t="shared" si="26"/>
        <v>2014</v>
      </c>
    </row>
    <row r="374" spans="1:6" x14ac:dyDescent="0.25">
      <c r="A374" s="109">
        <v>41647</v>
      </c>
      <c r="B374">
        <f t="shared" si="28"/>
        <v>2</v>
      </c>
      <c r="C374" s="109">
        <f t="shared" si="27"/>
        <v>0</v>
      </c>
      <c r="D374" s="109">
        <f t="shared" si="29"/>
        <v>41644</v>
      </c>
      <c r="E374">
        <f t="shared" si="25"/>
        <v>1</v>
      </c>
      <c r="F374">
        <f t="shared" si="26"/>
        <v>2014</v>
      </c>
    </row>
    <row r="375" spans="1:6" x14ac:dyDescent="0.25">
      <c r="A375" s="109">
        <v>41648</v>
      </c>
      <c r="B375">
        <f t="shared" si="28"/>
        <v>2</v>
      </c>
      <c r="C375" s="109">
        <f t="shared" si="27"/>
        <v>0</v>
      </c>
      <c r="D375" s="109">
        <f t="shared" si="29"/>
        <v>41644</v>
      </c>
      <c r="E375">
        <f t="shared" si="25"/>
        <v>1</v>
      </c>
      <c r="F375">
        <f t="shared" si="26"/>
        <v>2014</v>
      </c>
    </row>
    <row r="376" spans="1:6" x14ac:dyDescent="0.25">
      <c r="A376" s="109">
        <v>41649</v>
      </c>
      <c r="B376">
        <f t="shared" si="28"/>
        <v>2</v>
      </c>
      <c r="C376" s="109">
        <f t="shared" si="27"/>
        <v>0</v>
      </c>
      <c r="D376" s="109">
        <f t="shared" si="29"/>
        <v>41644</v>
      </c>
      <c r="E376">
        <f t="shared" si="25"/>
        <v>1</v>
      </c>
      <c r="F376">
        <f t="shared" si="26"/>
        <v>2014</v>
      </c>
    </row>
    <row r="377" spans="1:6" x14ac:dyDescent="0.25">
      <c r="A377" s="109">
        <v>41650</v>
      </c>
      <c r="B377">
        <f t="shared" si="28"/>
        <v>2</v>
      </c>
      <c r="C377" s="109">
        <f t="shared" si="27"/>
        <v>0</v>
      </c>
      <c r="D377" s="109">
        <f t="shared" si="29"/>
        <v>41644</v>
      </c>
      <c r="E377">
        <f t="shared" si="25"/>
        <v>1</v>
      </c>
      <c r="F377">
        <f t="shared" si="26"/>
        <v>2014</v>
      </c>
    </row>
    <row r="378" spans="1:6" x14ac:dyDescent="0.25">
      <c r="A378" s="109">
        <v>41651</v>
      </c>
      <c r="B378">
        <f t="shared" si="28"/>
        <v>3</v>
      </c>
      <c r="C378" s="109">
        <f t="shared" si="27"/>
        <v>41651</v>
      </c>
      <c r="D378" s="109">
        <f t="shared" si="29"/>
        <v>41651</v>
      </c>
      <c r="E378">
        <f t="shared" si="25"/>
        <v>1</v>
      </c>
      <c r="F378">
        <f t="shared" si="26"/>
        <v>2014</v>
      </c>
    </row>
    <row r="379" spans="1:6" x14ac:dyDescent="0.25">
      <c r="A379" s="109">
        <v>41652</v>
      </c>
      <c r="B379">
        <f t="shared" si="28"/>
        <v>3</v>
      </c>
      <c r="C379" s="109">
        <f t="shared" si="27"/>
        <v>0</v>
      </c>
      <c r="D379" s="109">
        <f t="shared" si="29"/>
        <v>41651</v>
      </c>
      <c r="E379">
        <f t="shared" si="25"/>
        <v>1</v>
      </c>
      <c r="F379">
        <f t="shared" si="26"/>
        <v>2014</v>
      </c>
    </row>
    <row r="380" spans="1:6" x14ac:dyDescent="0.25">
      <c r="A380" s="109">
        <v>41653</v>
      </c>
      <c r="B380">
        <f t="shared" si="28"/>
        <v>3</v>
      </c>
      <c r="C380" s="109">
        <f t="shared" si="27"/>
        <v>0</v>
      </c>
      <c r="D380" s="109">
        <f t="shared" si="29"/>
        <v>41651</v>
      </c>
      <c r="E380">
        <f t="shared" si="25"/>
        <v>1</v>
      </c>
      <c r="F380">
        <f t="shared" si="26"/>
        <v>2014</v>
      </c>
    </row>
    <row r="381" spans="1:6" x14ac:dyDescent="0.25">
      <c r="A381" s="109">
        <v>41654</v>
      </c>
      <c r="B381">
        <f t="shared" si="28"/>
        <v>3</v>
      </c>
      <c r="C381" s="109">
        <f t="shared" si="27"/>
        <v>0</v>
      </c>
      <c r="D381" s="109">
        <f t="shared" si="29"/>
        <v>41651</v>
      </c>
      <c r="E381">
        <f t="shared" si="25"/>
        <v>1</v>
      </c>
      <c r="F381">
        <f t="shared" si="26"/>
        <v>2014</v>
      </c>
    </row>
    <row r="382" spans="1:6" x14ac:dyDescent="0.25">
      <c r="A382" s="109">
        <v>41655</v>
      </c>
      <c r="B382">
        <f t="shared" si="28"/>
        <v>3</v>
      </c>
      <c r="C382" s="109">
        <f t="shared" si="27"/>
        <v>0</v>
      </c>
      <c r="D382" s="109">
        <f t="shared" si="29"/>
        <v>41651</v>
      </c>
      <c r="E382">
        <f t="shared" si="25"/>
        <v>1</v>
      </c>
      <c r="F382">
        <f t="shared" si="26"/>
        <v>2014</v>
      </c>
    </row>
    <row r="383" spans="1:6" x14ac:dyDescent="0.25">
      <c r="A383" s="109">
        <v>41656</v>
      </c>
      <c r="B383">
        <f t="shared" si="28"/>
        <v>3</v>
      </c>
      <c r="C383" s="109">
        <f t="shared" si="27"/>
        <v>0</v>
      </c>
      <c r="D383" s="109">
        <f t="shared" si="29"/>
        <v>41651</v>
      </c>
      <c r="E383">
        <f t="shared" si="25"/>
        <v>1</v>
      </c>
      <c r="F383">
        <f t="shared" si="26"/>
        <v>2014</v>
      </c>
    </row>
    <row r="384" spans="1:6" x14ac:dyDescent="0.25">
      <c r="A384" s="109">
        <v>41657</v>
      </c>
      <c r="B384">
        <f t="shared" si="28"/>
        <v>3</v>
      </c>
      <c r="C384" s="109">
        <f t="shared" si="27"/>
        <v>0</v>
      </c>
      <c r="D384" s="109">
        <f t="shared" si="29"/>
        <v>41651</v>
      </c>
      <c r="E384">
        <f t="shared" si="25"/>
        <v>1</v>
      </c>
      <c r="F384">
        <f t="shared" si="26"/>
        <v>2014</v>
      </c>
    </row>
    <row r="385" spans="1:6" x14ac:dyDescent="0.25">
      <c r="A385" s="109">
        <v>41658</v>
      </c>
      <c r="B385">
        <f t="shared" si="28"/>
        <v>4</v>
      </c>
      <c r="C385" s="109">
        <f t="shared" si="27"/>
        <v>41658</v>
      </c>
      <c r="D385" s="109">
        <f t="shared" si="29"/>
        <v>41658</v>
      </c>
      <c r="E385">
        <f t="shared" ref="E385:E448" si="30">MONTH(A385)</f>
        <v>1</v>
      </c>
      <c r="F385">
        <f t="shared" ref="F385:F448" si="31">YEAR(A385)</f>
        <v>2014</v>
      </c>
    </row>
    <row r="386" spans="1:6" x14ac:dyDescent="0.25">
      <c r="A386" s="109">
        <v>41659</v>
      </c>
      <c r="B386">
        <f t="shared" si="28"/>
        <v>4</v>
      </c>
      <c r="C386" s="109">
        <f t="shared" ref="C386:C449" si="32">IF(IF(B386=B385,0,B386)&gt;0,A386,0)</f>
        <v>0</v>
      </c>
      <c r="D386" s="109">
        <f t="shared" si="29"/>
        <v>41658</v>
      </c>
      <c r="E386">
        <f t="shared" si="30"/>
        <v>1</v>
      </c>
      <c r="F386">
        <f t="shared" si="31"/>
        <v>2014</v>
      </c>
    </row>
    <row r="387" spans="1:6" x14ac:dyDescent="0.25">
      <c r="A387" s="109">
        <v>41660</v>
      </c>
      <c r="B387">
        <f t="shared" ref="B387:B450" si="33">WEEKNUM(A387)</f>
        <v>4</v>
      </c>
      <c r="C387" s="109">
        <f t="shared" si="32"/>
        <v>0</v>
      </c>
      <c r="D387" s="109">
        <f t="shared" si="29"/>
        <v>41658</v>
      </c>
      <c r="E387">
        <f t="shared" si="30"/>
        <v>1</v>
      </c>
      <c r="F387">
        <f t="shared" si="31"/>
        <v>2014</v>
      </c>
    </row>
    <row r="388" spans="1:6" x14ac:dyDescent="0.25">
      <c r="A388" s="109">
        <v>41661</v>
      </c>
      <c r="B388">
        <f t="shared" si="33"/>
        <v>4</v>
      </c>
      <c r="C388" s="109">
        <f t="shared" si="32"/>
        <v>0</v>
      </c>
      <c r="D388" s="109">
        <f t="shared" si="29"/>
        <v>41658</v>
      </c>
      <c r="E388">
        <f t="shared" si="30"/>
        <v>1</v>
      </c>
      <c r="F388">
        <f t="shared" si="31"/>
        <v>2014</v>
      </c>
    </row>
    <row r="389" spans="1:6" x14ac:dyDescent="0.25">
      <c r="A389" s="109">
        <v>41662</v>
      </c>
      <c r="B389">
        <f t="shared" si="33"/>
        <v>4</v>
      </c>
      <c r="C389" s="109">
        <f t="shared" si="32"/>
        <v>0</v>
      </c>
      <c r="D389" s="109">
        <f t="shared" si="29"/>
        <v>41658</v>
      </c>
      <c r="E389">
        <f t="shared" si="30"/>
        <v>1</v>
      </c>
      <c r="F389">
        <f t="shared" si="31"/>
        <v>2014</v>
      </c>
    </row>
    <row r="390" spans="1:6" x14ac:dyDescent="0.25">
      <c r="A390" s="109">
        <v>41663</v>
      </c>
      <c r="B390">
        <f t="shared" si="33"/>
        <v>4</v>
      </c>
      <c r="C390" s="109">
        <f t="shared" si="32"/>
        <v>0</v>
      </c>
      <c r="D390" s="109">
        <f t="shared" si="29"/>
        <v>41658</v>
      </c>
      <c r="E390">
        <f t="shared" si="30"/>
        <v>1</v>
      </c>
      <c r="F390">
        <f t="shared" si="31"/>
        <v>2014</v>
      </c>
    </row>
    <row r="391" spans="1:6" x14ac:dyDescent="0.25">
      <c r="A391" s="109">
        <v>41664</v>
      </c>
      <c r="B391">
        <f t="shared" si="33"/>
        <v>4</v>
      </c>
      <c r="C391" s="109">
        <f t="shared" si="32"/>
        <v>0</v>
      </c>
      <c r="D391" s="109">
        <f t="shared" si="29"/>
        <v>41658</v>
      </c>
      <c r="E391">
        <f t="shared" si="30"/>
        <v>1</v>
      </c>
      <c r="F391">
        <f t="shared" si="31"/>
        <v>2014</v>
      </c>
    </row>
    <row r="392" spans="1:6" x14ac:dyDescent="0.25">
      <c r="A392" s="109">
        <v>41665</v>
      </c>
      <c r="B392">
        <f t="shared" si="33"/>
        <v>5</v>
      </c>
      <c r="C392" s="109">
        <f t="shared" si="32"/>
        <v>41665</v>
      </c>
      <c r="D392" s="109">
        <f t="shared" ref="D392:D455" si="34">IF(C392&gt;0,C392,IF(C391&gt;0,C391,IF(C390&gt;0,C390,IF(C389&gt;0,C389,IF(C388&gt;0,C388,IF(C387&gt;0,C387,IF(C386&gt;0,C386,"ERROR")))))))</f>
        <v>41665</v>
      </c>
      <c r="E392">
        <f t="shared" si="30"/>
        <v>1</v>
      </c>
      <c r="F392">
        <f t="shared" si="31"/>
        <v>2014</v>
      </c>
    </row>
    <row r="393" spans="1:6" x14ac:dyDescent="0.25">
      <c r="A393" s="109">
        <v>41666</v>
      </c>
      <c r="B393">
        <f t="shared" si="33"/>
        <v>5</v>
      </c>
      <c r="C393" s="109">
        <f t="shared" si="32"/>
        <v>0</v>
      </c>
      <c r="D393" s="109">
        <f t="shared" si="34"/>
        <v>41665</v>
      </c>
      <c r="E393">
        <f t="shared" si="30"/>
        <v>1</v>
      </c>
      <c r="F393">
        <f t="shared" si="31"/>
        <v>2014</v>
      </c>
    </row>
    <row r="394" spans="1:6" x14ac:dyDescent="0.25">
      <c r="A394" s="109">
        <v>41667</v>
      </c>
      <c r="B394">
        <f t="shared" si="33"/>
        <v>5</v>
      </c>
      <c r="C394" s="109">
        <f t="shared" si="32"/>
        <v>0</v>
      </c>
      <c r="D394" s="109">
        <f t="shared" si="34"/>
        <v>41665</v>
      </c>
      <c r="E394">
        <f t="shared" si="30"/>
        <v>1</v>
      </c>
      <c r="F394">
        <f t="shared" si="31"/>
        <v>2014</v>
      </c>
    </row>
    <row r="395" spans="1:6" x14ac:dyDescent="0.25">
      <c r="A395" s="109">
        <v>41668</v>
      </c>
      <c r="B395">
        <f t="shared" si="33"/>
        <v>5</v>
      </c>
      <c r="C395" s="109">
        <f t="shared" si="32"/>
        <v>0</v>
      </c>
      <c r="D395" s="109">
        <f t="shared" si="34"/>
        <v>41665</v>
      </c>
      <c r="E395">
        <f t="shared" si="30"/>
        <v>1</v>
      </c>
      <c r="F395">
        <f t="shared" si="31"/>
        <v>2014</v>
      </c>
    </row>
    <row r="396" spans="1:6" x14ac:dyDescent="0.25">
      <c r="A396" s="109">
        <v>41669</v>
      </c>
      <c r="B396">
        <f t="shared" si="33"/>
        <v>5</v>
      </c>
      <c r="C396" s="109">
        <f t="shared" si="32"/>
        <v>0</v>
      </c>
      <c r="D396" s="109">
        <f t="shared" si="34"/>
        <v>41665</v>
      </c>
      <c r="E396">
        <f t="shared" si="30"/>
        <v>1</v>
      </c>
      <c r="F396">
        <f t="shared" si="31"/>
        <v>2014</v>
      </c>
    </row>
    <row r="397" spans="1:6" x14ac:dyDescent="0.25">
      <c r="A397" s="109">
        <v>41670</v>
      </c>
      <c r="B397">
        <f t="shared" si="33"/>
        <v>5</v>
      </c>
      <c r="C397" s="109">
        <f t="shared" si="32"/>
        <v>0</v>
      </c>
      <c r="D397" s="109">
        <f t="shared" si="34"/>
        <v>41665</v>
      </c>
      <c r="E397">
        <f t="shared" si="30"/>
        <v>1</v>
      </c>
      <c r="F397">
        <f t="shared" si="31"/>
        <v>2014</v>
      </c>
    </row>
    <row r="398" spans="1:6" x14ac:dyDescent="0.25">
      <c r="A398" s="109">
        <v>41671</v>
      </c>
      <c r="B398">
        <f t="shared" si="33"/>
        <v>5</v>
      </c>
      <c r="C398" s="109">
        <f t="shared" si="32"/>
        <v>0</v>
      </c>
      <c r="D398" s="109">
        <f t="shared" si="34"/>
        <v>41665</v>
      </c>
      <c r="E398">
        <f t="shared" si="30"/>
        <v>2</v>
      </c>
      <c r="F398">
        <f t="shared" si="31"/>
        <v>2014</v>
      </c>
    </row>
    <row r="399" spans="1:6" x14ac:dyDescent="0.25">
      <c r="A399" s="109">
        <v>41672</v>
      </c>
      <c r="B399">
        <f t="shared" si="33"/>
        <v>6</v>
      </c>
      <c r="C399" s="109">
        <f t="shared" si="32"/>
        <v>41672</v>
      </c>
      <c r="D399" s="109">
        <f t="shared" si="34"/>
        <v>41672</v>
      </c>
      <c r="E399">
        <f t="shared" si="30"/>
        <v>2</v>
      </c>
      <c r="F399">
        <f t="shared" si="31"/>
        <v>2014</v>
      </c>
    </row>
    <row r="400" spans="1:6" x14ac:dyDescent="0.25">
      <c r="A400" s="109">
        <v>41673</v>
      </c>
      <c r="B400">
        <f t="shared" si="33"/>
        <v>6</v>
      </c>
      <c r="C400" s="109">
        <f t="shared" si="32"/>
        <v>0</v>
      </c>
      <c r="D400" s="109">
        <f t="shared" si="34"/>
        <v>41672</v>
      </c>
      <c r="E400">
        <f t="shared" si="30"/>
        <v>2</v>
      </c>
      <c r="F400">
        <f t="shared" si="31"/>
        <v>2014</v>
      </c>
    </row>
    <row r="401" spans="1:6" x14ac:dyDescent="0.25">
      <c r="A401" s="109">
        <v>41674</v>
      </c>
      <c r="B401">
        <f t="shared" si="33"/>
        <v>6</v>
      </c>
      <c r="C401" s="109">
        <f t="shared" si="32"/>
        <v>0</v>
      </c>
      <c r="D401" s="109">
        <f t="shared" si="34"/>
        <v>41672</v>
      </c>
      <c r="E401">
        <f t="shared" si="30"/>
        <v>2</v>
      </c>
      <c r="F401">
        <f t="shared" si="31"/>
        <v>2014</v>
      </c>
    </row>
    <row r="402" spans="1:6" x14ac:dyDescent="0.25">
      <c r="A402" s="109">
        <v>41675</v>
      </c>
      <c r="B402">
        <f t="shared" si="33"/>
        <v>6</v>
      </c>
      <c r="C402" s="109">
        <f t="shared" si="32"/>
        <v>0</v>
      </c>
      <c r="D402" s="109">
        <f t="shared" si="34"/>
        <v>41672</v>
      </c>
      <c r="E402">
        <f t="shared" si="30"/>
        <v>2</v>
      </c>
      <c r="F402">
        <f t="shared" si="31"/>
        <v>2014</v>
      </c>
    </row>
    <row r="403" spans="1:6" x14ac:dyDescent="0.25">
      <c r="A403" s="109">
        <v>41676</v>
      </c>
      <c r="B403">
        <f t="shared" si="33"/>
        <v>6</v>
      </c>
      <c r="C403" s="109">
        <f t="shared" si="32"/>
        <v>0</v>
      </c>
      <c r="D403" s="109">
        <f t="shared" si="34"/>
        <v>41672</v>
      </c>
      <c r="E403">
        <f t="shared" si="30"/>
        <v>2</v>
      </c>
      <c r="F403">
        <f t="shared" si="31"/>
        <v>2014</v>
      </c>
    </row>
    <row r="404" spans="1:6" x14ac:dyDescent="0.25">
      <c r="A404" s="109">
        <v>41677</v>
      </c>
      <c r="B404">
        <f t="shared" si="33"/>
        <v>6</v>
      </c>
      <c r="C404" s="109">
        <f t="shared" si="32"/>
        <v>0</v>
      </c>
      <c r="D404" s="109">
        <f t="shared" si="34"/>
        <v>41672</v>
      </c>
      <c r="E404">
        <f t="shared" si="30"/>
        <v>2</v>
      </c>
      <c r="F404">
        <f t="shared" si="31"/>
        <v>2014</v>
      </c>
    </row>
    <row r="405" spans="1:6" x14ac:dyDescent="0.25">
      <c r="A405" s="109">
        <v>41678</v>
      </c>
      <c r="B405">
        <f t="shared" si="33"/>
        <v>6</v>
      </c>
      <c r="C405" s="109">
        <f t="shared" si="32"/>
        <v>0</v>
      </c>
      <c r="D405" s="109">
        <f t="shared" si="34"/>
        <v>41672</v>
      </c>
      <c r="E405">
        <f t="shared" si="30"/>
        <v>2</v>
      </c>
      <c r="F405">
        <f t="shared" si="31"/>
        <v>2014</v>
      </c>
    </row>
    <row r="406" spans="1:6" x14ac:dyDescent="0.25">
      <c r="A406" s="109">
        <v>41679</v>
      </c>
      <c r="B406">
        <f t="shared" si="33"/>
        <v>7</v>
      </c>
      <c r="C406" s="109">
        <f t="shared" si="32"/>
        <v>41679</v>
      </c>
      <c r="D406" s="109">
        <f t="shared" si="34"/>
        <v>41679</v>
      </c>
      <c r="E406">
        <f t="shared" si="30"/>
        <v>2</v>
      </c>
      <c r="F406">
        <f t="shared" si="31"/>
        <v>2014</v>
      </c>
    </row>
    <row r="407" spans="1:6" x14ac:dyDescent="0.25">
      <c r="A407" s="109">
        <v>41680</v>
      </c>
      <c r="B407">
        <f t="shared" si="33"/>
        <v>7</v>
      </c>
      <c r="C407" s="109">
        <f t="shared" si="32"/>
        <v>0</v>
      </c>
      <c r="D407" s="109">
        <f t="shared" si="34"/>
        <v>41679</v>
      </c>
      <c r="E407">
        <f t="shared" si="30"/>
        <v>2</v>
      </c>
      <c r="F407">
        <f t="shared" si="31"/>
        <v>2014</v>
      </c>
    </row>
    <row r="408" spans="1:6" x14ac:dyDescent="0.25">
      <c r="A408" s="109">
        <v>41681</v>
      </c>
      <c r="B408">
        <f t="shared" si="33"/>
        <v>7</v>
      </c>
      <c r="C408" s="109">
        <f t="shared" si="32"/>
        <v>0</v>
      </c>
      <c r="D408" s="109">
        <f t="shared" si="34"/>
        <v>41679</v>
      </c>
      <c r="E408">
        <f t="shared" si="30"/>
        <v>2</v>
      </c>
      <c r="F408">
        <f t="shared" si="31"/>
        <v>2014</v>
      </c>
    </row>
    <row r="409" spans="1:6" x14ac:dyDescent="0.25">
      <c r="A409" s="109">
        <v>41682</v>
      </c>
      <c r="B409">
        <f t="shared" si="33"/>
        <v>7</v>
      </c>
      <c r="C409" s="109">
        <f t="shared" si="32"/>
        <v>0</v>
      </c>
      <c r="D409" s="109">
        <f t="shared" si="34"/>
        <v>41679</v>
      </c>
      <c r="E409">
        <f t="shared" si="30"/>
        <v>2</v>
      </c>
      <c r="F409">
        <f t="shared" si="31"/>
        <v>2014</v>
      </c>
    </row>
    <row r="410" spans="1:6" x14ac:dyDescent="0.25">
      <c r="A410" s="109">
        <v>41683</v>
      </c>
      <c r="B410">
        <f t="shared" si="33"/>
        <v>7</v>
      </c>
      <c r="C410" s="109">
        <f t="shared" si="32"/>
        <v>0</v>
      </c>
      <c r="D410" s="109">
        <f t="shared" si="34"/>
        <v>41679</v>
      </c>
      <c r="E410">
        <f t="shared" si="30"/>
        <v>2</v>
      </c>
      <c r="F410">
        <f t="shared" si="31"/>
        <v>2014</v>
      </c>
    </row>
    <row r="411" spans="1:6" x14ac:dyDescent="0.25">
      <c r="A411" s="109">
        <v>41684</v>
      </c>
      <c r="B411">
        <f t="shared" si="33"/>
        <v>7</v>
      </c>
      <c r="C411" s="109">
        <f t="shared" si="32"/>
        <v>0</v>
      </c>
      <c r="D411" s="109">
        <f t="shared" si="34"/>
        <v>41679</v>
      </c>
      <c r="E411">
        <f t="shared" si="30"/>
        <v>2</v>
      </c>
      <c r="F411">
        <f t="shared" si="31"/>
        <v>2014</v>
      </c>
    </row>
    <row r="412" spans="1:6" x14ac:dyDescent="0.25">
      <c r="A412" s="109">
        <v>41685</v>
      </c>
      <c r="B412">
        <f t="shared" si="33"/>
        <v>7</v>
      </c>
      <c r="C412" s="109">
        <f t="shared" si="32"/>
        <v>0</v>
      </c>
      <c r="D412" s="109">
        <f t="shared" si="34"/>
        <v>41679</v>
      </c>
      <c r="E412">
        <f t="shared" si="30"/>
        <v>2</v>
      </c>
      <c r="F412">
        <f t="shared" si="31"/>
        <v>2014</v>
      </c>
    </row>
    <row r="413" spans="1:6" x14ac:dyDescent="0.25">
      <c r="A413" s="109">
        <v>41686</v>
      </c>
      <c r="B413">
        <f t="shared" si="33"/>
        <v>8</v>
      </c>
      <c r="C413" s="109">
        <f t="shared" si="32"/>
        <v>41686</v>
      </c>
      <c r="D413" s="109">
        <f t="shared" si="34"/>
        <v>41686</v>
      </c>
      <c r="E413">
        <f t="shared" si="30"/>
        <v>2</v>
      </c>
      <c r="F413">
        <f t="shared" si="31"/>
        <v>2014</v>
      </c>
    </row>
    <row r="414" spans="1:6" x14ac:dyDescent="0.25">
      <c r="A414" s="109">
        <v>41687</v>
      </c>
      <c r="B414">
        <f t="shared" si="33"/>
        <v>8</v>
      </c>
      <c r="C414" s="109">
        <f t="shared" si="32"/>
        <v>0</v>
      </c>
      <c r="D414" s="109">
        <f t="shared" si="34"/>
        <v>41686</v>
      </c>
      <c r="E414">
        <f t="shared" si="30"/>
        <v>2</v>
      </c>
      <c r="F414">
        <f t="shared" si="31"/>
        <v>2014</v>
      </c>
    </row>
    <row r="415" spans="1:6" x14ac:dyDescent="0.25">
      <c r="A415" s="109">
        <v>41688</v>
      </c>
      <c r="B415">
        <f t="shared" si="33"/>
        <v>8</v>
      </c>
      <c r="C415" s="109">
        <f t="shared" si="32"/>
        <v>0</v>
      </c>
      <c r="D415" s="109">
        <f t="shared" si="34"/>
        <v>41686</v>
      </c>
      <c r="E415">
        <f t="shared" si="30"/>
        <v>2</v>
      </c>
      <c r="F415">
        <f t="shared" si="31"/>
        <v>2014</v>
      </c>
    </row>
    <row r="416" spans="1:6" x14ac:dyDescent="0.25">
      <c r="A416" s="109">
        <v>41689</v>
      </c>
      <c r="B416">
        <f t="shared" si="33"/>
        <v>8</v>
      </c>
      <c r="C416" s="109">
        <f t="shared" si="32"/>
        <v>0</v>
      </c>
      <c r="D416" s="109">
        <f t="shared" si="34"/>
        <v>41686</v>
      </c>
      <c r="E416">
        <f t="shared" si="30"/>
        <v>2</v>
      </c>
      <c r="F416">
        <f t="shared" si="31"/>
        <v>2014</v>
      </c>
    </row>
    <row r="417" spans="1:6" x14ac:dyDescent="0.25">
      <c r="A417" s="109">
        <v>41690</v>
      </c>
      <c r="B417">
        <f t="shared" si="33"/>
        <v>8</v>
      </c>
      <c r="C417" s="109">
        <f t="shared" si="32"/>
        <v>0</v>
      </c>
      <c r="D417" s="109">
        <f t="shared" si="34"/>
        <v>41686</v>
      </c>
      <c r="E417">
        <f t="shared" si="30"/>
        <v>2</v>
      </c>
      <c r="F417">
        <f t="shared" si="31"/>
        <v>2014</v>
      </c>
    </row>
    <row r="418" spans="1:6" x14ac:dyDescent="0.25">
      <c r="A418" s="109">
        <v>41691</v>
      </c>
      <c r="B418">
        <f t="shared" si="33"/>
        <v>8</v>
      </c>
      <c r="C418" s="109">
        <f t="shared" si="32"/>
        <v>0</v>
      </c>
      <c r="D418" s="109">
        <f t="shared" si="34"/>
        <v>41686</v>
      </c>
      <c r="E418">
        <f t="shared" si="30"/>
        <v>2</v>
      </c>
      <c r="F418">
        <f t="shared" si="31"/>
        <v>2014</v>
      </c>
    </row>
    <row r="419" spans="1:6" x14ac:dyDescent="0.25">
      <c r="A419" s="109">
        <v>41692</v>
      </c>
      <c r="B419">
        <f t="shared" si="33"/>
        <v>8</v>
      </c>
      <c r="C419" s="109">
        <f t="shared" si="32"/>
        <v>0</v>
      </c>
      <c r="D419" s="109">
        <f t="shared" si="34"/>
        <v>41686</v>
      </c>
      <c r="E419">
        <f t="shared" si="30"/>
        <v>2</v>
      </c>
      <c r="F419">
        <f t="shared" si="31"/>
        <v>2014</v>
      </c>
    </row>
    <row r="420" spans="1:6" x14ac:dyDescent="0.25">
      <c r="A420" s="109">
        <v>41693</v>
      </c>
      <c r="B420">
        <f t="shared" si="33"/>
        <v>9</v>
      </c>
      <c r="C420" s="109">
        <f t="shared" si="32"/>
        <v>41693</v>
      </c>
      <c r="D420" s="109">
        <f t="shared" si="34"/>
        <v>41693</v>
      </c>
      <c r="E420">
        <f t="shared" si="30"/>
        <v>2</v>
      </c>
      <c r="F420">
        <f t="shared" si="31"/>
        <v>2014</v>
      </c>
    </row>
    <row r="421" spans="1:6" x14ac:dyDescent="0.25">
      <c r="A421" s="109">
        <v>41694</v>
      </c>
      <c r="B421">
        <f t="shared" si="33"/>
        <v>9</v>
      </c>
      <c r="C421" s="109">
        <f t="shared" si="32"/>
        <v>0</v>
      </c>
      <c r="D421" s="109">
        <f t="shared" si="34"/>
        <v>41693</v>
      </c>
      <c r="E421">
        <f t="shared" si="30"/>
        <v>2</v>
      </c>
      <c r="F421">
        <f t="shared" si="31"/>
        <v>2014</v>
      </c>
    </row>
    <row r="422" spans="1:6" x14ac:dyDescent="0.25">
      <c r="A422" s="109">
        <v>41695</v>
      </c>
      <c r="B422">
        <f t="shared" si="33"/>
        <v>9</v>
      </c>
      <c r="C422" s="109">
        <f t="shared" si="32"/>
        <v>0</v>
      </c>
      <c r="D422" s="109">
        <f t="shared" si="34"/>
        <v>41693</v>
      </c>
      <c r="E422">
        <f t="shared" si="30"/>
        <v>2</v>
      </c>
      <c r="F422">
        <f t="shared" si="31"/>
        <v>2014</v>
      </c>
    </row>
    <row r="423" spans="1:6" x14ac:dyDescent="0.25">
      <c r="A423" s="109">
        <v>41696</v>
      </c>
      <c r="B423">
        <f t="shared" si="33"/>
        <v>9</v>
      </c>
      <c r="C423" s="109">
        <f t="shared" si="32"/>
        <v>0</v>
      </c>
      <c r="D423" s="109">
        <f t="shared" si="34"/>
        <v>41693</v>
      </c>
      <c r="E423">
        <f t="shared" si="30"/>
        <v>2</v>
      </c>
      <c r="F423">
        <f t="shared" si="31"/>
        <v>2014</v>
      </c>
    </row>
    <row r="424" spans="1:6" x14ac:dyDescent="0.25">
      <c r="A424" s="109">
        <v>41697</v>
      </c>
      <c r="B424">
        <f t="shared" si="33"/>
        <v>9</v>
      </c>
      <c r="C424" s="109">
        <f t="shared" si="32"/>
        <v>0</v>
      </c>
      <c r="D424" s="109">
        <f t="shared" si="34"/>
        <v>41693</v>
      </c>
      <c r="E424">
        <f t="shared" si="30"/>
        <v>2</v>
      </c>
      <c r="F424">
        <f t="shared" si="31"/>
        <v>2014</v>
      </c>
    </row>
    <row r="425" spans="1:6" x14ac:dyDescent="0.25">
      <c r="A425" s="109">
        <v>41698</v>
      </c>
      <c r="B425">
        <f t="shared" si="33"/>
        <v>9</v>
      </c>
      <c r="C425" s="109">
        <f t="shared" si="32"/>
        <v>0</v>
      </c>
      <c r="D425" s="109">
        <f t="shared" si="34"/>
        <v>41693</v>
      </c>
      <c r="E425">
        <f t="shared" si="30"/>
        <v>2</v>
      </c>
      <c r="F425">
        <f t="shared" si="31"/>
        <v>2014</v>
      </c>
    </row>
    <row r="426" spans="1:6" x14ac:dyDescent="0.25">
      <c r="A426" s="109">
        <v>41699</v>
      </c>
      <c r="B426">
        <f t="shared" si="33"/>
        <v>9</v>
      </c>
      <c r="C426" s="109">
        <f t="shared" si="32"/>
        <v>0</v>
      </c>
      <c r="D426" s="109">
        <f t="shared" si="34"/>
        <v>41693</v>
      </c>
      <c r="E426">
        <f t="shared" si="30"/>
        <v>3</v>
      </c>
      <c r="F426">
        <f t="shared" si="31"/>
        <v>2014</v>
      </c>
    </row>
    <row r="427" spans="1:6" x14ac:dyDescent="0.25">
      <c r="A427" s="109">
        <v>41700</v>
      </c>
      <c r="B427">
        <f t="shared" si="33"/>
        <v>10</v>
      </c>
      <c r="C427" s="109">
        <f t="shared" si="32"/>
        <v>41700</v>
      </c>
      <c r="D427" s="109">
        <f t="shared" si="34"/>
        <v>41700</v>
      </c>
      <c r="E427">
        <f t="shared" si="30"/>
        <v>3</v>
      </c>
      <c r="F427">
        <f t="shared" si="31"/>
        <v>2014</v>
      </c>
    </row>
    <row r="428" spans="1:6" x14ac:dyDescent="0.25">
      <c r="A428" s="109">
        <v>41701</v>
      </c>
      <c r="B428">
        <f t="shared" si="33"/>
        <v>10</v>
      </c>
      <c r="C428" s="109">
        <f t="shared" si="32"/>
        <v>0</v>
      </c>
      <c r="D428" s="109">
        <f t="shared" si="34"/>
        <v>41700</v>
      </c>
      <c r="E428">
        <f t="shared" si="30"/>
        <v>3</v>
      </c>
      <c r="F428">
        <f t="shared" si="31"/>
        <v>2014</v>
      </c>
    </row>
    <row r="429" spans="1:6" x14ac:dyDescent="0.25">
      <c r="A429" s="109">
        <v>41702</v>
      </c>
      <c r="B429">
        <f t="shared" si="33"/>
        <v>10</v>
      </c>
      <c r="C429" s="109">
        <f t="shared" si="32"/>
        <v>0</v>
      </c>
      <c r="D429" s="109">
        <f t="shared" si="34"/>
        <v>41700</v>
      </c>
      <c r="E429">
        <f t="shared" si="30"/>
        <v>3</v>
      </c>
      <c r="F429">
        <f t="shared" si="31"/>
        <v>2014</v>
      </c>
    </row>
    <row r="430" spans="1:6" x14ac:dyDescent="0.25">
      <c r="A430" s="109">
        <v>41703</v>
      </c>
      <c r="B430">
        <f t="shared" si="33"/>
        <v>10</v>
      </c>
      <c r="C430" s="109">
        <f t="shared" si="32"/>
        <v>0</v>
      </c>
      <c r="D430" s="109">
        <f t="shared" si="34"/>
        <v>41700</v>
      </c>
      <c r="E430">
        <f t="shared" si="30"/>
        <v>3</v>
      </c>
      <c r="F430">
        <f t="shared" si="31"/>
        <v>2014</v>
      </c>
    </row>
    <row r="431" spans="1:6" x14ac:dyDescent="0.25">
      <c r="A431" s="109">
        <v>41704</v>
      </c>
      <c r="B431">
        <f t="shared" si="33"/>
        <v>10</v>
      </c>
      <c r="C431" s="109">
        <f t="shared" si="32"/>
        <v>0</v>
      </c>
      <c r="D431" s="109">
        <f t="shared" si="34"/>
        <v>41700</v>
      </c>
      <c r="E431">
        <f t="shared" si="30"/>
        <v>3</v>
      </c>
      <c r="F431">
        <f t="shared" si="31"/>
        <v>2014</v>
      </c>
    </row>
    <row r="432" spans="1:6" x14ac:dyDescent="0.25">
      <c r="A432" s="109">
        <v>41705</v>
      </c>
      <c r="B432">
        <f t="shared" si="33"/>
        <v>10</v>
      </c>
      <c r="C432" s="109">
        <f t="shared" si="32"/>
        <v>0</v>
      </c>
      <c r="D432" s="109">
        <f t="shared" si="34"/>
        <v>41700</v>
      </c>
      <c r="E432">
        <f t="shared" si="30"/>
        <v>3</v>
      </c>
      <c r="F432">
        <f t="shared" si="31"/>
        <v>2014</v>
      </c>
    </row>
    <row r="433" spans="1:6" x14ac:dyDescent="0.25">
      <c r="A433" s="109">
        <v>41706</v>
      </c>
      <c r="B433">
        <f t="shared" si="33"/>
        <v>10</v>
      </c>
      <c r="C433" s="109">
        <f t="shared" si="32"/>
        <v>0</v>
      </c>
      <c r="D433" s="109">
        <f t="shared" si="34"/>
        <v>41700</v>
      </c>
      <c r="E433">
        <f t="shared" si="30"/>
        <v>3</v>
      </c>
      <c r="F433">
        <f t="shared" si="31"/>
        <v>2014</v>
      </c>
    </row>
    <row r="434" spans="1:6" x14ac:dyDescent="0.25">
      <c r="A434" s="109">
        <v>41707</v>
      </c>
      <c r="B434">
        <f t="shared" si="33"/>
        <v>11</v>
      </c>
      <c r="C434" s="109">
        <f t="shared" si="32"/>
        <v>41707</v>
      </c>
      <c r="D434" s="109">
        <f t="shared" si="34"/>
        <v>41707</v>
      </c>
      <c r="E434">
        <f t="shared" si="30"/>
        <v>3</v>
      </c>
      <c r="F434">
        <f t="shared" si="31"/>
        <v>2014</v>
      </c>
    </row>
    <row r="435" spans="1:6" x14ac:dyDescent="0.25">
      <c r="A435" s="109">
        <v>41708</v>
      </c>
      <c r="B435">
        <f t="shared" si="33"/>
        <v>11</v>
      </c>
      <c r="C435" s="109">
        <f t="shared" si="32"/>
        <v>0</v>
      </c>
      <c r="D435" s="109">
        <f t="shared" si="34"/>
        <v>41707</v>
      </c>
      <c r="E435">
        <f t="shared" si="30"/>
        <v>3</v>
      </c>
      <c r="F435">
        <f t="shared" si="31"/>
        <v>2014</v>
      </c>
    </row>
    <row r="436" spans="1:6" x14ac:dyDescent="0.25">
      <c r="A436" s="109">
        <v>41709</v>
      </c>
      <c r="B436">
        <f t="shared" si="33"/>
        <v>11</v>
      </c>
      <c r="C436" s="109">
        <f t="shared" si="32"/>
        <v>0</v>
      </c>
      <c r="D436" s="109">
        <f t="shared" si="34"/>
        <v>41707</v>
      </c>
      <c r="E436">
        <f t="shared" si="30"/>
        <v>3</v>
      </c>
      <c r="F436">
        <f t="shared" si="31"/>
        <v>2014</v>
      </c>
    </row>
    <row r="437" spans="1:6" x14ac:dyDescent="0.25">
      <c r="A437" s="109">
        <v>41710</v>
      </c>
      <c r="B437">
        <f t="shared" si="33"/>
        <v>11</v>
      </c>
      <c r="C437" s="109">
        <f t="shared" si="32"/>
        <v>0</v>
      </c>
      <c r="D437" s="109">
        <f t="shared" si="34"/>
        <v>41707</v>
      </c>
      <c r="E437">
        <f t="shared" si="30"/>
        <v>3</v>
      </c>
      <c r="F437">
        <f t="shared" si="31"/>
        <v>2014</v>
      </c>
    </row>
    <row r="438" spans="1:6" x14ac:dyDescent="0.25">
      <c r="A438" s="109">
        <v>41711</v>
      </c>
      <c r="B438">
        <f t="shared" si="33"/>
        <v>11</v>
      </c>
      <c r="C438" s="109">
        <f t="shared" si="32"/>
        <v>0</v>
      </c>
      <c r="D438" s="109">
        <f t="shared" si="34"/>
        <v>41707</v>
      </c>
      <c r="E438">
        <f t="shared" si="30"/>
        <v>3</v>
      </c>
      <c r="F438">
        <f t="shared" si="31"/>
        <v>2014</v>
      </c>
    </row>
    <row r="439" spans="1:6" x14ac:dyDescent="0.25">
      <c r="A439" s="109">
        <v>41712</v>
      </c>
      <c r="B439">
        <f t="shared" si="33"/>
        <v>11</v>
      </c>
      <c r="C439" s="109">
        <f t="shared" si="32"/>
        <v>0</v>
      </c>
      <c r="D439" s="109">
        <f t="shared" si="34"/>
        <v>41707</v>
      </c>
      <c r="E439">
        <f t="shared" si="30"/>
        <v>3</v>
      </c>
      <c r="F439">
        <f t="shared" si="31"/>
        <v>2014</v>
      </c>
    </row>
    <row r="440" spans="1:6" x14ac:dyDescent="0.25">
      <c r="A440" s="109">
        <v>41713</v>
      </c>
      <c r="B440">
        <f t="shared" si="33"/>
        <v>11</v>
      </c>
      <c r="C440" s="109">
        <f t="shared" si="32"/>
        <v>0</v>
      </c>
      <c r="D440" s="109">
        <f t="shared" si="34"/>
        <v>41707</v>
      </c>
      <c r="E440">
        <f t="shared" si="30"/>
        <v>3</v>
      </c>
      <c r="F440">
        <f t="shared" si="31"/>
        <v>2014</v>
      </c>
    </row>
    <row r="441" spans="1:6" x14ac:dyDescent="0.25">
      <c r="A441" s="109">
        <v>41714</v>
      </c>
      <c r="B441">
        <f t="shared" si="33"/>
        <v>12</v>
      </c>
      <c r="C441" s="109">
        <f t="shared" si="32"/>
        <v>41714</v>
      </c>
      <c r="D441" s="109">
        <f t="shared" si="34"/>
        <v>41714</v>
      </c>
      <c r="E441">
        <f t="shared" si="30"/>
        <v>3</v>
      </c>
      <c r="F441">
        <f t="shared" si="31"/>
        <v>2014</v>
      </c>
    </row>
    <row r="442" spans="1:6" x14ac:dyDescent="0.25">
      <c r="A442" s="109">
        <v>41715</v>
      </c>
      <c r="B442">
        <f t="shared" si="33"/>
        <v>12</v>
      </c>
      <c r="C442" s="109">
        <f t="shared" si="32"/>
        <v>0</v>
      </c>
      <c r="D442" s="109">
        <f t="shared" si="34"/>
        <v>41714</v>
      </c>
      <c r="E442">
        <f t="shared" si="30"/>
        <v>3</v>
      </c>
      <c r="F442">
        <f t="shared" si="31"/>
        <v>2014</v>
      </c>
    </row>
    <row r="443" spans="1:6" x14ac:dyDescent="0.25">
      <c r="A443" s="109">
        <v>41716</v>
      </c>
      <c r="B443">
        <f t="shared" si="33"/>
        <v>12</v>
      </c>
      <c r="C443" s="109">
        <f t="shared" si="32"/>
        <v>0</v>
      </c>
      <c r="D443" s="109">
        <f t="shared" si="34"/>
        <v>41714</v>
      </c>
      <c r="E443">
        <f t="shared" si="30"/>
        <v>3</v>
      </c>
      <c r="F443">
        <f t="shared" si="31"/>
        <v>2014</v>
      </c>
    </row>
    <row r="444" spans="1:6" x14ac:dyDescent="0.25">
      <c r="A444" s="109">
        <v>41717</v>
      </c>
      <c r="B444">
        <f t="shared" si="33"/>
        <v>12</v>
      </c>
      <c r="C444" s="109">
        <f t="shared" si="32"/>
        <v>0</v>
      </c>
      <c r="D444" s="109">
        <f t="shared" si="34"/>
        <v>41714</v>
      </c>
      <c r="E444">
        <f t="shared" si="30"/>
        <v>3</v>
      </c>
      <c r="F444">
        <f t="shared" si="31"/>
        <v>2014</v>
      </c>
    </row>
    <row r="445" spans="1:6" x14ac:dyDescent="0.25">
      <c r="A445" s="109">
        <v>41718</v>
      </c>
      <c r="B445">
        <f t="shared" si="33"/>
        <v>12</v>
      </c>
      <c r="C445" s="109">
        <f t="shared" si="32"/>
        <v>0</v>
      </c>
      <c r="D445" s="109">
        <f t="shared" si="34"/>
        <v>41714</v>
      </c>
      <c r="E445">
        <f t="shared" si="30"/>
        <v>3</v>
      </c>
      <c r="F445">
        <f t="shared" si="31"/>
        <v>2014</v>
      </c>
    </row>
    <row r="446" spans="1:6" x14ac:dyDescent="0.25">
      <c r="A446" s="109">
        <v>41719</v>
      </c>
      <c r="B446">
        <f t="shared" si="33"/>
        <v>12</v>
      </c>
      <c r="C446" s="109">
        <f t="shared" si="32"/>
        <v>0</v>
      </c>
      <c r="D446" s="109">
        <f t="shared" si="34"/>
        <v>41714</v>
      </c>
      <c r="E446">
        <f t="shared" si="30"/>
        <v>3</v>
      </c>
      <c r="F446">
        <f t="shared" si="31"/>
        <v>2014</v>
      </c>
    </row>
    <row r="447" spans="1:6" x14ac:dyDescent="0.25">
      <c r="A447" s="109">
        <v>41720</v>
      </c>
      <c r="B447">
        <f t="shared" si="33"/>
        <v>12</v>
      </c>
      <c r="C447" s="109">
        <f t="shared" si="32"/>
        <v>0</v>
      </c>
      <c r="D447" s="109">
        <f t="shared" si="34"/>
        <v>41714</v>
      </c>
      <c r="E447">
        <f t="shared" si="30"/>
        <v>3</v>
      </c>
      <c r="F447">
        <f t="shared" si="31"/>
        <v>2014</v>
      </c>
    </row>
    <row r="448" spans="1:6" x14ac:dyDescent="0.25">
      <c r="A448" s="109">
        <v>41721</v>
      </c>
      <c r="B448">
        <f t="shared" si="33"/>
        <v>13</v>
      </c>
      <c r="C448" s="109">
        <f t="shared" si="32"/>
        <v>41721</v>
      </c>
      <c r="D448" s="109">
        <f t="shared" si="34"/>
        <v>41721</v>
      </c>
      <c r="E448">
        <f t="shared" si="30"/>
        <v>3</v>
      </c>
      <c r="F448">
        <f t="shared" si="31"/>
        <v>2014</v>
      </c>
    </row>
    <row r="449" spans="1:6" x14ac:dyDescent="0.25">
      <c r="A449" s="109">
        <v>41722</v>
      </c>
      <c r="B449">
        <f t="shared" si="33"/>
        <v>13</v>
      </c>
      <c r="C449" s="109">
        <f t="shared" si="32"/>
        <v>0</v>
      </c>
      <c r="D449" s="109">
        <f t="shared" si="34"/>
        <v>41721</v>
      </c>
      <c r="E449">
        <f t="shared" ref="E449:E512" si="35">MONTH(A449)</f>
        <v>3</v>
      </c>
      <c r="F449">
        <f t="shared" ref="F449:F512" si="36">YEAR(A449)</f>
        <v>2014</v>
      </c>
    </row>
    <row r="450" spans="1:6" x14ac:dyDescent="0.25">
      <c r="A450" s="109">
        <v>41723</v>
      </c>
      <c r="B450">
        <f t="shared" si="33"/>
        <v>13</v>
      </c>
      <c r="C450" s="109">
        <f t="shared" ref="C450:C513" si="37">IF(IF(B450=B449,0,B450)&gt;0,A450,0)</f>
        <v>0</v>
      </c>
      <c r="D450" s="109">
        <f t="shared" si="34"/>
        <v>41721</v>
      </c>
      <c r="E450">
        <f t="shared" si="35"/>
        <v>3</v>
      </c>
      <c r="F450">
        <f t="shared" si="36"/>
        <v>2014</v>
      </c>
    </row>
    <row r="451" spans="1:6" x14ac:dyDescent="0.25">
      <c r="A451" s="109">
        <v>41724</v>
      </c>
      <c r="B451">
        <f t="shared" ref="B451:B514" si="38">WEEKNUM(A451)</f>
        <v>13</v>
      </c>
      <c r="C451" s="109">
        <f t="shared" si="37"/>
        <v>0</v>
      </c>
      <c r="D451" s="109">
        <f t="shared" si="34"/>
        <v>41721</v>
      </c>
      <c r="E451">
        <f t="shared" si="35"/>
        <v>3</v>
      </c>
      <c r="F451">
        <f t="shared" si="36"/>
        <v>2014</v>
      </c>
    </row>
    <row r="452" spans="1:6" x14ac:dyDescent="0.25">
      <c r="A452" s="109">
        <v>41725</v>
      </c>
      <c r="B452">
        <f t="shared" si="38"/>
        <v>13</v>
      </c>
      <c r="C452" s="109">
        <f t="shared" si="37"/>
        <v>0</v>
      </c>
      <c r="D452" s="109">
        <f t="shared" si="34"/>
        <v>41721</v>
      </c>
      <c r="E452">
        <f t="shared" si="35"/>
        <v>3</v>
      </c>
      <c r="F452">
        <f t="shared" si="36"/>
        <v>2014</v>
      </c>
    </row>
    <row r="453" spans="1:6" x14ac:dyDescent="0.25">
      <c r="A453" s="109">
        <v>41726</v>
      </c>
      <c r="B453">
        <f t="shared" si="38"/>
        <v>13</v>
      </c>
      <c r="C453" s="109">
        <f t="shared" si="37"/>
        <v>0</v>
      </c>
      <c r="D453" s="109">
        <f t="shared" si="34"/>
        <v>41721</v>
      </c>
      <c r="E453">
        <f t="shared" si="35"/>
        <v>3</v>
      </c>
      <c r="F453">
        <f t="shared" si="36"/>
        <v>2014</v>
      </c>
    </row>
    <row r="454" spans="1:6" x14ac:dyDescent="0.25">
      <c r="A454" s="109">
        <v>41727</v>
      </c>
      <c r="B454">
        <f t="shared" si="38"/>
        <v>13</v>
      </c>
      <c r="C454" s="109">
        <f t="shared" si="37"/>
        <v>0</v>
      </c>
      <c r="D454" s="109">
        <f t="shared" si="34"/>
        <v>41721</v>
      </c>
      <c r="E454">
        <f t="shared" si="35"/>
        <v>3</v>
      </c>
      <c r="F454">
        <f t="shared" si="36"/>
        <v>2014</v>
      </c>
    </row>
    <row r="455" spans="1:6" x14ac:dyDescent="0.25">
      <c r="A455" s="109">
        <v>41728</v>
      </c>
      <c r="B455">
        <f t="shared" si="38"/>
        <v>14</v>
      </c>
      <c r="C455" s="109">
        <f t="shared" si="37"/>
        <v>41728</v>
      </c>
      <c r="D455" s="109">
        <f t="shared" si="34"/>
        <v>41728</v>
      </c>
      <c r="E455">
        <f t="shared" si="35"/>
        <v>3</v>
      </c>
      <c r="F455">
        <f t="shared" si="36"/>
        <v>2014</v>
      </c>
    </row>
    <row r="456" spans="1:6" x14ac:dyDescent="0.25">
      <c r="A456" s="109">
        <v>41729</v>
      </c>
      <c r="B456">
        <f t="shared" si="38"/>
        <v>14</v>
      </c>
      <c r="C456" s="109">
        <f t="shared" si="37"/>
        <v>0</v>
      </c>
      <c r="D456" s="109">
        <f t="shared" ref="D456:D519" si="39">IF(C456&gt;0,C456,IF(C455&gt;0,C455,IF(C454&gt;0,C454,IF(C453&gt;0,C453,IF(C452&gt;0,C452,IF(C451&gt;0,C451,IF(C450&gt;0,C450,"ERROR")))))))</f>
        <v>41728</v>
      </c>
      <c r="E456">
        <f t="shared" si="35"/>
        <v>3</v>
      </c>
      <c r="F456">
        <f t="shared" si="36"/>
        <v>2014</v>
      </c>
    </row>
    <row r="457" spans="1:6" x14ac:dyDescent="0.25">
      <c r="A457" s="109">
        <v>41730</v>
      </c>
      <c r="B457">
        <f t="shared" si="38"/>
        <v>14</v>
      </c>
      <c r="C457" s="109">
        <f t="shared" si="37"/>
        <v>0</v>
      </c>
      <c r="D457" s="109">
        <f t="shared" si="39"/>
        <v>41728</v>
      </c>
      <c r="E457">
        <f t="shared" si="35"/>
        <v>4</v>
      </c>
      <c r="F457">
        <f t="shared" si="36"/>
        <v>2014</v>
      </c>
    </row>
    <row r="458" spans="1:6" x14ac:dyDescent="0.25">
      <c r="A458" s="109">
        <v>41731</v>
      </c>
      <c r="B458">
        <f t="shared" si="38"/>
        <v>14</v>
      </c>
      <c r="C458" s="109">
        <f t="shared" si="37"/>
        <v>0</v>
      </c>
      <c r="D458" s="109">
        <f t="shared" si="39"/>
        <v>41728</v>
      </c>
      <c r="E458">
        <f t="shared" si="35"/>
        <v>4</v>
      </c>
      <c r="F458">
        <f t="shared" si="36"/>
        <v>2014</v>
      </c>
    </row>
    <row r="459" spans="1:6" x14ac:dyDescent="0.25">
      <c r="A459" s="109">
        <v>41732</v>
      </c>
      <c r="B459">
        <f t="shared" si="38"/>
        <v>14</v>
      </c>
      <c r="C459" s="109">
        <f t="shared" si="37"/>
        <v>0</v>
      </c>
      <c r="D459" s="109">
        <f t="shared" si="39"/>
        <v>41728</v>
      </c>
      <c r="E459">
        <f t="shared" si="35"/>
        <v>4</v>
      </c>
      <c r="F459">
        <f t="shared" si="36"/>
        <v>2014</v>
      </c>
    </row>
    <row r="460" spans="1:6" x14ac:dyDescent="0.25">
      <c r="A460" s="109">
        <v>41733</v>
      </c>
      <c r="B460">
        <f t="shared" si="38"/>
        <v>14</v>
      </c>
      <c r="C460" s="109">
        <f t="shared" si="37"/>
        <v>0</v>
      </c>
      <c r="D460" s="109">
        <f t="shared" si="39"/>
        <v>41728</v>
      </c>
      <c r="E460">
        <f t="shared" si="35"/>
        <v>4</v>
      </c>
      <c r="F460">
        <f t="shared" si="36"/>
        <v>2014</v>
      </c>
    </row>
    <row r="461" spans="1:6" x14ac:dyDescent="0.25">
      <c r="A461" s="109">
        <v>41734</v>
      </c>
      <c r="B461">
        <f t="shared" si="38"/>
        <v>14</v>
      </c>
      <c r="C461" s="109">
        <f t="shared" si="37"/>
        <v>0</v>
      </c>
      <c r="D461" s="109">
        <f t="shared" si="39"/>
        <v>41728</v>
      </c>
      <c r="E461">
        <f t="shared" si="35"/>
        <v>4</v>
      </c>
      <c r="F461">
        <f t="shared" si="36"/>
        <v>2014</v>
      </c>
    </row>
    <row r="462" spans="1:6" x14ac:dyDescent="0.25">
      <c r="A462" s="109">
        <v>41735</v>
      </c>
      <c r="B462">
        <f t="shared" si="38"/>
        <v>15</v>
      </c>
      <c r="C462" s="109">
        <f t="shared" si="37"/>
        <v>41735</v>
      </c>
      <c r="D462" s="109">
        <f t="shared" si="39"/>
        <v>41735</v>
      </c>
      <c r="E462">
        <f t="shared" si="35"/>
        <v>4</v>
      </c>
      <c r="F462">
        <f t="shared" si="36"/>
        <v>2014</v>
      </c>
    </row>
    <row r="463" spans="1:6" x14ac:dyDescent="0.25">
      <c r="A463" s="109">
        <v>41736</v>
      </c>
      <c r="B463">
        <f t="shared" si="38"/>
        <v>15</v>
      </c>
      <c r="C463" s="109">
        <f t="shared" si="37"/>
        <v>0</v>
      </c>
      <c r="D463" s="109">
        <f t="shared" si="39"/>
        <v>41735</v>
      </c>
      <c r="E463">
        <f t="shared" si="35"/>
        <v>4</v>
      </c>
      <c r="F463">
        <f t="shared" si="36"/>
        <v>2014</v>
      </c>
    </row>
    <row r="464" spans="1:6" x14ac:dyDescent="0.25">
      <c r="A464" s="109">
        <v>41737</v>
      </c>
      <c r="B464">
        <f t="shared" si="38"/>
        <v>15</v>
      </c>
      <c r="C464" s="109">
        <f t="shared" si="37"/>
        <v>0</v>
      </c>
      <c r="D464" s="109">
        <f t="shared" si="39"/>
        <v>41735</v>
      </c>
      <c r="E464">
        <f t="shared" si="35"/>
        <v>4</v>
      </c>
      <c r="F464">
        <f t="shared" si="36"/>
        <v>2014</v>
      </c>
    </row>
    <row r="465" spans="1:6" x14ac:dyDescent="0.25">
      <c r="A465" s="109">
        <v>41738</v>
      </c>
      <c r="B465">
        <f t="shared" si="38"/>
        <v>15</v>
      </c>
      <c r="C465" s="109">
        <f t="shared" si="37"/>
        <v>0</v>
      </c>
      <c r="D465" s="109">
        <f t="shared" si="39"/>
        <v>41735</v>
      </c>
      <c r="E465">
        <f t="shared" si="35"/>
        <v>4</v>
      </c>
      <c r="F465">
        <f t="shared" si="36"/>
        <v>2014</v>
      </c>
    </row>
    <row r="466" spans="1:6" x14ac:dyDescent="0.25">
      <c r="A466" s="109">
        <v>41739</v>
      </c>
      <c r="B466">
        <f t="shared" si="38"/>
        <v>15</v>
      </c>
      <c r="C466" s="109">
        <f t="shared" si="37"/>
        <v>0</v>
      </c>
      <c r="D466" s="109">
        <f t="shared" si="39"/>
        <v>41735</v>
      </c>
      <c r="E466">
        <f t="shared" si="35"/>
        <v>4</v>
      </c>
      <c r="F466">
        <f t="shared" si="36"/>
        <v>2014</v>
      </c>
    </row>
    <row r="467" spans="1:6" x14ac:dyDescent="0.25">
      <c r="A467" s="109">
        <v>41740</v>
      </c>
      <c r="B467">
        <f t="shared" si="38"/>
        <v>15</v>
      </c>
      <c r="C467" s="109">
        <f t="shared" si="37"/>
        <v>0</v>
      </c>
      <c r="D467" s="109">
        <f t="shared" si="39"/>
        <v>41735</v>
      </c>
      <c r="E467">
        <f t="shared" si="35"/>
        <v>4</v>
      </c>
      <c r="F467">
        <f t="shared" si="36"/>
        <v>2014</v>
      </c>
    </row>
    <row r="468" spans="1:6" x14ac:dyDescent="0.25">
      <c r="A468" s="109">
        <v>41741</v>
      </c>
      <c r="B468">
        <f t="shared" si="38"/>
        <v>15</v>
      </c>
      <c r="C468" s="109">
        <f t="shared" si="37"/>
        <v>0</v>
      </c>
      <c r="D468" s="109">
        <f t="shared" si="39"/>
        <v>41735</v>
      </c>
      <c r="E468">
        <f t="shared" si="35"/>
        <v>4</v>
      </c>
      <c r="F468">
        <f t="shared" si="36"/>
        <v>2014</v>
      </c>
    </row>
    <row r="469" spans="1:6" x14ac:dyDescent="0.25">
      <c r="A469" s="109">
        <v>41742</v>
      </c>
      <c r="B469">
        <f t="shared" si="38"/>
        <v>16</v>
      </c>
      <c r="C469" s="109">
        <f t="shared" si="37"/>
        <v>41742</v>
      </c>
      <c r="D469" s="109">
        <f t="shared" si="39"/>
        <v>41742</v>
      </c>
      <c r="E469">
        <f t="shared" si="35"/>
        <v>4</v>
      </c>
      <c r="F469">
        <f t="shared" si="36"/>
        <v>2014</v>
      </c>
    </row>
    <row r="470" spans="1:6" x14ac:dyDescent="0.25">
      <c r="A470" s="109">
        <v>41743</v>
      </c>
      <c r="B470">
        <f t="shared" si="38"/>
        <v>16</v>
      </c>
      <c r="C470" s="109">
        <f t="shared" si="37"/>
        <v>0</v>
      </c>
      <c r="D470" s="109">
        <f t="shared" si="39"/>
        <v>41742</v>
      </c>
      <c r="E470">
        <f t="shared" si="35"/>
        <v>4</v>
      </c>
      <c r="F470">
        <f t="shared" si="36"/>
        <v>2014</v>
      </c>
    </row>
    <row r="471" spans="1:6" x14ac:dyDescent="0.25">
      <c r="A471" s="109">
        <v>41744</v>
      </c>
      <c r="B471">
        <f t="shared" si="38"/>
        <v>16</v>
      </c>
      <c r="C471" s="109">
        <f t="shared" si="37"/>
        <v>0</v>
      </c>
      <c r="D471" s="109">
        <f t="shared" si="39"/>
        <v>41742</v>
      </c>
      <c r="E471">
        <f t="shared" si="35"/>
        <v>4</v>
      </c>
      <c r="F471">
        <f t="shared" si="36"/>
        <v>2014</v>
      </c>
    </row>
    <row r="472" spans="1:6" x14ac:dyDescent="0.25">
      <c r="A472" s="109">
        <v>41745</v>
      </c>
      <c r="B472">
        <f t="shared" si="38"/>
        <v>16</v>
      </c>
      <c r="C472" s="109">
        <f t="shared" si="37"/>
        <v>0</v>
      </c>
      <c r="D472" s="109">
        <f t="shared" si="39"/>
        <v>41742</v>
      </c>
      <c r="E472">
        <f t="shared" si="35"/>
        <v>4</v>
      </c>
      <c r="F472">
        <f t="shared" si="36"/>
        <v>2014</v>
      </c>
    </row>
    <row r="473" spans="1:6" x14ac:dyDescent="0.25">
      <c r="A473" s="109">
        <v>41746</v>
      </c>
      <c r="B473">
        <f t="shared" si="38"/>
        <v>16</v>
      </c>
      <c r="C473" s="109">
        <f t="shared" si="37"/>
        <v>0</v>
      </c>
      <c r="D473" s="109">
        <f t="shared" si="39"/>
        <v>41742</v>
      </c>
      <c r="E473">
        <f t="shared" si="35"/>
        <v>4</v>
      </c>
      <c r="F473">
        <f t="shared" si="36"/>
        <v>2014</v>
      </c>
    </row>
    <row r="474" spans="1:6" x14ac:dyDescent="0.25">
      <c r="A474" s="109">
        <v>41747</v>
      </c>
      <c r="B474">
        <f t="shared" si="38"/>
        <v>16</v>
      </c>
      <c r="C474" s="109">
        <f t="shared" si="37"/>
        <v>0</v>
      </c>
      <c r="D474" s="109">
        <f t="shared" si="39"/>
        <v>41742</v>
      </c>
      <c r="E474">
        <f t="shared" si="35"/>
        <v>4</v>
      </c>
      <c r="F474">
        <f t="shared" si="36"/>
        <v>2014</v>
      </c>
    </row>
    <row r="475" spans="1:6" x14ac:dyDescent="0.25">
      <c r="A475" s="109">
        <v>41748</v>
      </c>
      <c r="B475">
        <f t="shared" si="38"/>
        <v>16</v>
      </c>
      <c r="C475" s="109">
        <f t="shared" si="37"/>
        <v>0</v>
      </c>
      <c r="D475" s="109">
        <f t="shared" si="39"/>
        <v>41742</v>
      </c>
      <c r="E475">
        <f t="shared" si="35"/>
        <v>4</v>
      </c>
      <c r="F475">
        <f t="shared" si="36"/>
        <v>2014</v>
      </c>
    </row>
    <row r="476" spans="1:6" x14ac:dyDescent="0.25">
      <c r="A476" s="109">
        <v>41749</v>
      </c>
      <c r="B476">
        <f t="shared" si="38"/>
        <v>17</v>
      </c>
      <c r="C476" s="109">
        <f t="shared" si="37"/>
        <v>41749</v>
      </c>
      <c r="D476" s="109">
        <f t="shared" si="39"/>
        <v>41749</v>
      </c>
      <c r="E476">
        <f t="shared" si="35"/>
        <v>4</v>
      </c>
      <c r="F476">
        <f t="shared" si="36"/>
        <v>2014</v>
      </c>
    </row>
    <row r="477" spans="1:6" x14ac:dyDescent="0.25">
      <c r="A477" s="109">
        <v>41750</v>
      </c>
      <c r="B477">
        <f t="shared" si="38"/>
        <v>17</v>
      </c>
      <c r="C477" s="109">
        <f t="shared" si="37"/>
        <v>0</v>
      </c>
      <c r="D477" s="109">
        <f t="shared" si="39"/>
        <v>41749</v>
      </c>
      <c r="E477">
        <f t="shared" si="35"/>
        <v>4</v>
      </c>
      <c r="F477">
        <f t="shared" si="36"/>
        <v>2014</v>
      </c>
    </row>
    <row r="478" spans="1:6" x14ac:dyDescent="0.25">
      <c r="A478" s="109">
        <v>41751</v>
      </c>
      <c r="B478">
        <f t="shared" si="38"/>
        <v>17</v>
      </c>
      <c r="C478" s="109">
        <f t="shared" si="37"/>
        <v>0</v>
      </c>
      <c r="D478" s="109">
        <f t="shared" si="39"/>
        <v>41749</v>
      </c>
      <c r="E478">
        <f t="shared" si="35"/>
        <v>4</v>
      </c>
      <c r="F478">
        <f t="shared" si="36"/>
        <v>2014</v>
      </c>
    </row>
    <row r="479" spans="1:6" x14ac:dyDescent="0.25">
      <c r="A479" s="109">
        <v>41752</v>
      </c>
      <c r="B479">
        <f t="shared" si="38"/>
        <v>17</v>
      </c>
      <c r="C479" s="109">
        <f t="shared" si="37"/>
        <v>0</v>
      </c>
      <c r="D479" s="109">
        <f t="shared" si="39"/>
        <v>41749</v>
      </c>
      <c r="E479">
        <f t="shared" si="35"/>
        <v>4</v>
      </c>
      <c r="F479">
        <f t="shared" si="36"/>
        <v>2014</v>
      </c>
    </row>
    <row r="480" spans="1:6" x14ac:dyDescent="0.25">
      <c r="A480" s="109">
        <v>41753</v>
      </c>
      <c r="B480">
        <f t="shared" si="38"/>
        <v>17</v>
      </c>
      <c r="C480" s="109">
        <f t="shared" si="37"/>
        <v>0</v>
      </c>
      <c r="D480" s="109">
        <f t="shared" si="39"/>
        <v>41749</v>
      </c>
      <c r="E480">
        <f t="shared" si="35"/>
        <v>4</v>
      </c>
      <c r="F480">
        <f t="shared" si="36"/>
        <v>2014</v>
      </c>
    </row>
    <row r="481" spans="1:6" x14ac:dyDescent="0.25">
      <c r="A481" s="109">
        <v>41754</v>
      </c>
      <c r="B481">
        <f t="shared" si="38"/>
        <v>17</v>
      </c>
      <c r="C481" s="109">
        <f t="shared" si="37"/>
        <v>0</v>
      </c>
      <c r="D481" s="109">
        <f t="shared" si="39"/>
        <v>41749</v>
      </c>
      <c r="E481">
        <f t="shared" si="35"/>
        <v>4</v>
      </c>
      <c r="F481">
        <f t="shared" si="36"/>
        <v>2014</v>
      </c>
    </row>
    <row r="482" spans="1:6" x14ac:dyDescent="0.25">
      <c r="A482" s="109">
        <v>41755</v>
      </c>
      <c r="B482">
        <f t="shared" si="38"/>
        <v>17</v>
      </c>
      <c r="C482" s="109">
        <f t="shared" si="37"/>
        <v>0</v>
      </c>
      <c r="D482" s="109">
        <f t="shared" si="39"/>
        <v>41749</v>
      </c>
      <c r="E482">
        <f t="shared" si="35"/>
        <v>4</v>
      </c>
      <c r="F482">
        <f t="shared" si="36"/>
        <v>2014</v>
      </c>
    </row>
    <row r="483" spans="1:6" x14ac:dyDescent="0.25">
      <c r="A483" s="109">
        <v>41756</v>
      </c>
      <c r="B483">
        <f t="shared" si="38"/>
        <v>18</v>
      </c>
      <c r="C483" s="109">
        <f t="shared" si="37"/>
        <v>41756</v>
      </c>
      <c r="D483" s="109">
        <f t="shared" si="39"/>
        <v>41756</v>
      </c>
      <c r="E483">
        <f t="shared" si="35"/>
        <v>4</v>
      </c>
      <c r="F483">
        <f t="shared" si="36"/>
        <v>2014</v>
      </c>
    </row>
    <row r="484" spans="1:6" x14ac:dyDescent="0.25">
      <c r="A484" s="109">
        <v>41757</v>
      </c>
      <c r="B484">
        <f t="shared" si="38"/>
        <v>18</v>
      </c>
      <c r="C484" s="109">
        <f t="shared" si="37"/>
        <v>0</v>
      </c>
      <c r="D484" s="109">
        <f t="shared" si="39"/>
        <v>41756</v>
      </c>
      <c r="E484">
        <f t="shared" si="35"/>
        <v>4</v>
      </c>
      <c r="F484">
        <f t="shared" si="36"/>
        <v>2014</v>
      </c>
    </row>
    <row r="485" spans="1:6" x14ac:dyDescent="0.25">
      <c r="A485" s="109">
        <v>41758</v>
      </c>
      <c r="B485">
        <f t="shared" si="38"/>
        <v>18</v>
      </c>
      <c r="C485" s="109">
        <f t="shared" si="37"/>
        <v>0</v>
      </c>
      <c r="D485" s="109">
        <f t="shared" si="39"/>
        <v>41756</v>
      </c>
      <c r="E485">
        <f t="shared" si="35"/>
        <v>4</v>
      </c>
      <c r="F485">
        <f t="shared" si="36"/>
        <v>2014</v>
      </c>
    </row>
    <row r="486" spans="1:6" x14ac:dyDescent="0.25">
      <c r="A486" s="109">
        <v>41759</v>
      </c>
      <c r="B486">
        <f t="shared" si="38"/>
        <v>18</v>
      </c>
      <c r="C486" s="109">
        <f t="shared" si="37"/>
        <v>0</v>
      </c>
      <c r="D486" s="109">
        <f t="shared" si="39"/>
        <v>41756</v>
      </c>
      <c r="E486">
        <f t="shared" si="35"/>
        <v>4</v>
      </c>
      <c r="F486">
        <f t="shared" si="36"/>
        <v>2014</v>
      </c>
    </row>
    <row r="487" spans="1:6" x14ac:dyDescent="0.25">
      <c r="A487" s="109">
        <v>41760</v>
      </c>
      <c r="B487">
        <f t="shared" si="38"/>
        <v>18</v>
      </c>
      <c r="C487" s="109">
        <f t="shared" si="37"/>
        <v>0</v>
      </c>
      <c r="D487" s="109">
        <f t="shared" si="39"/>
        <v>41756</v>
      </c>
      <c r="E487">
        <f t="shared" si="35"/>
        <v>5</v>
      </c>
      <c r="F487">
        <f t="shared" si="36"/>
        <v>2014</v>
      </c>
    </row>
    <row r="488" spans="1:6" x14ac:dyDescent="0.25">
      <c r="A488" s="109">
        <v>41761</v>
      </c>
      <c r="B488">
        <f t="shared" si="38"/>
        <v>18</v>
      </c>
      <c r="C488" s="109">
        <f t="shared" si="37"/>
        <v>0</v>
      </c>
      <c r="D488" s="109">
        <f t="shared" si="39"/>
        <v>41756</v>
      </c>
      <c r="E488">
        <f t="shared" si="35"/>
        <v>5</v>
      </c>
      <c r="F488">
        <f t="shared" si="36"/>
        <v>2014</v>
      </c>
    </row>
    <row r="489" spans="1:6" x14ac:dyDescent="0.25">
      <c r="A489" s="109">
        <v>41762</v>
      </c>
      <c r="B489">
        <f t="shared" si="38"/>
        <v>18</v>
      </c>
      <c r="C489" s="109">
        <f t="shared" si="37"/>
        <v>0</v>
      </c>
      <c r="D489" s="109">
        <f t="shared" si="39"/>
        <v>41756</v>
      </c>
      <c r="E489">
        <f t="shared" si="35"/>
        <v>5</v>
      </c>
      <c r="F489">
        <f t="shared" si="36"/>
        <v>2014</v>
      </c>
    </row>
    <row r="490" spans="1:6" x14ac:dyDescent="0.25">
      <c r="A490" s="109">
        <v>41763</v>
      </c>
      <c r="B490">
        <f t="shared" si="38"/>
        <v>19</v>
      </c>
      <c r="C490" s="109">
        <f t="shared" si="37"/>
        <v>41763</v>
      </c>
      <c r="D490" s="109">
        <f t="shared" si="39"/>
        <v>41763</v>
      </c>
      <c r="E490">
        <f t="shared" si="35"/>
        <v>5</v>
      </c>
      <c r="F490">
        <f t="shared" si="36"/>
        <v>2014</v>
      </c>
    </row>
    <row r="491" spans="1:6" x14ac:dyDescent="0.25">
      <c r="A491" s="109">
        <v>41764</v>
      </c>
      <c r="B491">
        <f t="shared" si="38"/>
        <v>19</v>
      </c>
      <c r="C491" s="109">
        <f t="shared" si="37"/>
        <v>0</v>
      </c>
      <c r="D491" s="109">
        <f t="shared" si="39"/>
        <v>41763</v>
      </c>
      <c r="E491">
        <f t="shared" si="35"/>
        <v>5</v>
      </c>
      <c r="F491">
        <f t="shared" si="36"/>
        <v>2014</v>
      </c>
    </row>
    <row r="492" spans="1:6" x14ac:dyDescent="0.25">
      <c r="A492" s="109">
        <v>41765</v>
      </c>
      <c r="B492">
        <f t="shared" si="38"/>
        <v>19</v>
      </c>
      <c r="C492" s="109">
        <f t="shared" si="37"/>
        <v>0</v>
      </c>
      <c r="D492" s="109">
        <f t="shared" si="39"/>
        <v>41763</v>
      </c>
      <c r="E492">
        <f t="shared" si="35"/>
        <v>5</v>
      </c>
      <c r="F492">
        <f t="shared" si="36"/>
        <v>2014</v>
      </c>
    </row>
    <row r="493" spans="1:6" x14ac:dyDescent="0.25">
      <c r="A493" s="109">
        <v>41766</v>
      </c>
      <c r="B493">
        <f t="shared" si="38"/>
        <v>19</v>
      </c>
      <c r="C493" s="109">
        <f t="shared" si="37"/>
        <v>0</v>
      </c>
      <c r="D493" s="109">
        <f t="shared" si="39"/>
        <v>41763</v>
      </c>
      <c r="E493">
        <f t="shared" si="35"/>
        <v>5</v>
      </c>
      <c r="F493">
        <f t="shared" si="36"/>
        <v>2014</v>
      </c>
    </row>
    <row r="494" spans="1:6" x14ac:dyDescent="0.25">
      <c r="A494" s="109">
        <v>41767</v>
      </c>
      <c r="B494">
        <f t="shared" si="38"/>
        <v>19</v>
      </c>
      <c r="C494" s="109">
        <f t="shared" si="37"/>
        <v>0</v>
      </c>
      <c r="D494" s="109">
        <f t="shared" si="39"/>
        <v>41763</v>
      </c>
      <c r="E494">
        <f t="shared" si="35"/>
        <v>5</v>
      </c>
      <c r="F494">
        <f t="shared" si="36"/>
        <v>2014</v>
      </c>
    </row>
    <row r="495" spans="1:6" x14ac:dyDescent="0.25">
      <c r="A495" s="109">
        <v>41768</v>
      </c>
      <c r="B495">
        <f t="shared" si="38"/>
        <v>19</v>
      </c>
      <c r="C495" s="109">
        <f t="shared" si="37"/>
        <v>0</v>
      </c>
      <c r="D495" s="109">
        <f t="shared" si="39"/>
        <v>41763</v>
      </c>
      <c r="E495">
        <f t="shared" si="35"/>
        <v>5</v>
      </c>
      <c r="F495">
        <f t="shared" si="36"/>
        <v>2014</v>
      </c>
    </row>
    <row r="496" spans="1:6" x14ac:dyDescent="0.25">
      <c r="A496" s="109">
        <v>41769</v>
      </c>
      <c r="B496">
        <f t="shared" si="38"/>
        <v>19</v>
      </c>
      <c r="C496" s="109">
        <f t="shared" si="37"/>
        <v>0</v>
      </c>
      <c r="D496" s="109">
        <f t="shared" si="39"/>
        <v>41763</v>
      </c>
      <c r="E496">
        <f t="shared" si="35"/>
        <v>5</v>
      </c>
      <c r="F496">
        <f t="shared" si="36"/>
        <v>2014</v>
      </c>
    </row>
    <row r="497" spans="1:6" x14ac:dyDescent="0.25">
      <c r="A497" s="109">
        <v>41770</v>
      </c>
      <c r="B497">
        <f t="shared" si="38"/>
        <v>20</v>
      </c>
      <c r="C497" s="109">
        <f t="shared" si="37"/>
        <v>41770</v>
      </c>
      <c r="D497" s="109">
        <f t="shared" si="39"/>
        <v>41770</v>
      </c>
      <c r="E497">
        <f t="shared" si="35"/>
        <v>5</v>
      </c>
      <c r="F497">
        <f t="shared" si="36"/>
        <v>2014</v>
      </c>
    </row>
    <row r="498" spans="1:6" x14ac:dyDescent="0.25">
      <c r="A498" s="109">
        <v>41771</v>
      </c>
      <c r="B498">
        <f t="shared" si="38"/>
        <v>20</v>
      </c>
      <c r="C498" s="109">
        <f t="shared" si="37"/>
        <v>0</v>
      </c>
      <c r="D498" s="109">
        <f t="shared" si="39"/>
        <v>41770</v>
      </c>
      <c r="E498">
        <f t="shared" si="35"/>
        <v>5</v>
      </c>
      <c r="F498">
        <f t="shared" si="36"/>
        <v>2014</v>
      </c>
    </row>
    <row r="499" spans="1:6" x14ac:dyDescent="0.25">
      <c r="A499" s="109">
        <v>41772</v>
      </c>
      <c r="B499">
        <f t="shared" si="38"/>
        <v>20</v>
      </c>
      <c r="C499" s="109">
        <f t="shared" si="37"/>
        <v>0</v>
      </c>
      <c r="D499" s="109">
        <f t="shared" si="39"/>
        <v>41770</v>
      </c>
      <c r="E499">
        <f t="shared" si="35"/>
        <v>5</v>
      </c>
      <c r="F499">
        <f t="shared" si="36"/>
        <v>2014</v>
      </c>
    </row>
    <row r="500" spans="1:6" x14ac:dyDescent="0.25">
      <c r="A500" s="109">
        <v>41773</v>
      </c>
      <c r="B500">
        <f t="shared" si="38"/>
        <v>20</v>
      </c>
      <c r="C500" s="109">
        <f t="shared" si="37"/>
        <v>0</v>
      </c>
      <c r="D500" s="109">
        <f t="shared" si="39"/>
        <v>41770</v>
      </c>
      <c r="E500">
        <f t="shared" si="35"/>
        <v>5</v>
      </c>
      <c r="F500">
        <f t="shared" si="36"/>
        <v>2014</v>
      </c>
    </row>
    <row r="501" spans="1:6" x14ac:dyDescent="0.25">
      <c r="A501" s="109">
        <v>41774</v>
      </c>
      <c r="B501">
        <f t="shared" si="38"/>
        <v>20</v>
      </c>
      <c r="C501" s="109">
        <f t="shared" si="37"/>
        <v>0</v>
      </c>
      <c r="D501" s="109">
        <f t="shared" si="39"/>
        <v>41770</v>
      </c>
      <c r="E501">
        <f t="shared" si="35"/>
        <v>5</v>
      </c>
      <c r="F501">
        <f t="shared" si="36"/>
        <v>2014</v>
      </c>
    </row>
    <row r="502" spans="1:6" x14ac:dyDescent="0.25">
      <c r="A502" s="109">
        <v>41775</v>
      </c>
      <c r="B502">
        <f t="shared" si="38"/>
        <v>20</v>
      </c>
      <c r="C502" s="109">
        <f t="shared" si="37"/>
        <v>0</v>
      </c>
      <c r="D502" s="109">
        <f t="shared" si="39"/>
        <v>41770</v>
      </c>
      <c r="E502">
        <f t="shared" si="35"/>
        <v>5</v>
      </c>
      <c r="F502">
        <f t="shared" si="36"/>
        <v>2014</v>
      </c>
    </row>
    <row r="503" spans="1:6" x14ac:dyDescent="0.25">
      <c r="A503" s="109">
        <v>41776</v>
      </c>
      <c r="B503">
        <f t="shared" si="38"/>
        <v>20</v>
      </c>
      <c r="C503" s="109">
        <f t="shared" si="37"/>
        <v>0</v>
      </c>
      <c r="D503" s="109">
        <f t="shared" si="39"/>
        <v>41770</v>
      </c>
      <c r="E503">
        <f t="shared" si="35"/>
        <v>5</v>
      </c>
      <c r="F503">
        <f t="shared" si="36"/>
        <v>2014</v>
      </c>
    </row>
    <row r="504" spans="1:6" x14ac:dyDescent="0.25">
      <c r="A504" s="109">
        <v>41777</v>
      </c>
      <c r="B504">
        <f t="shared" si="38"/>
        <v>21</v>
      </c>
      <c r="C504" s="109">
        <f t="shared" si="37"/>
        <v>41777</v>
      </c>
      <c r="D504" s="109">
        <f t="shared" si="39"/>
        <v>41777</v>
      </c>
      <c r="E504">
        <f t="shared" si="35"/>
        <v>5</v>
      </c>
      <c r="F504">
        <f t="shared" si="36"/>
        <v>2014</v>
      </c>
    </row>
    <row r="505" spans="1:6" x14ac:dyDescent="0.25">
      <c r="A505" s="109">
        <v>41778</v>
      </c>
      <c r="B505">
        <f t="shared" si="38"/>
        <v>21</v>
      </c>
      <c r="C505" s="109">
        <f t="shared" si="37"/>
        <v>0</v>
      </c>
      <c r="D505" s="109">
        <f t="shared" si="39"/>
        <v>41777</v>
      </c>
      <c r="E505">
        <f t="shared" si="35"/>
        <v>5</v>
      </c>
      <c r="F505">
        <f t="shared" si="36"/>
        <v>2014</v>
      </c>
    </row>
    <row r="506" spans="1:6" x14ac:dyDescent="0.25">
      <c r="A506" s="109">
        <v>41779</v>
      </c>
      <c r="B506">
        <f t="shared" si="38"/>
        <v>21</v>
      </c>
      <c r="C506" s="109">
        <f t="shared" si="37"/>
        <v>0</v>
      </c>
      <c r="D506" s="109">
        <f t="shared" si="39"/>
        <v>41777</v>
      </c>
      <c r="E506">
        <f t="shared" si="35"/>
        <v>5</v>
      </c>
      <c r="F506">
        <f t="shared" si="36"/>
        <v>2014</v>
      </c>
    </row>
    <row r="507" spans="1:6" x14ac:dyDescent="0.25">
      <c r="A507" s="109">
        <v>41780</v>
      </c>
      <c r="B507">
        <f t="shared" si="38"/>
        <v>21</v>
      </c>
      <c r="C507" s="109">
        <f t="shared" si="37"/>
        <v>0</v>
      </c>
      <c r="D507" s="109">
        <f t="shared" si="39"/>
        <v>41777</v>
      </c>
      <c r="E507">
        <f t="shared" si="35"/>
        <v>5</v>
      </c>
      <c r="F507">
        <f t="shared" si="36"/>
        <v>2014</v>
      </c>
    </row>
    <row r="508" spans="1:6" x14ac:dyDescent="0.25">
      <c r="A508" s="109">
        <v>41781</v>
      </c>
      <c r="B508">
        <f t="shared" si="38"/>
        <v>21</v>
      </c>
      <c r="C508" s="109">
        <f t="shared" si="37"/>
        <v>0</v>
      </c>
      <c r="D508" s="109">
        <f t="shared" si="39"/>
        <v>41777</v>
      </c>
      <c r="E508">
        <f t="shared" si="35"/>
        <v>5</v>
      </c>
      <c r="F508">
        <f t="shared" si="36"/>
        <v>2014</v>
      </c>
    </row>
    <row r="509" spans="1:6" x14ac:dyDescent="0.25">
      <c r="A509" s="109">
        <v>41782</v>
      </c>
      <c r="B509">
        <f t="shared" si="38"/>
        <v>21</v>
      </c>
      <c r="C509" s="109">
        <f t="shared" si="37"/>
        <v>0</v>
      </c>
      <c r="D509" s="109">
        <f t="shared" si="39"/>
        <v>41777</v>
      </c>
      <c r="E509">
        <f t="shared" si="35"/>
        <v>5</v>
      </c>
      <c r="F509">
        <f t="shared" si="36"/>
        <v>2014</v>
      </c>
    </row>
    <row r="510" spans="1:6" x14ac:dyDescent="0.25">
      <c r="A510" s="109">
        <v>41783</v>
      </c>
      <c r="B510">
        <f t="shared" si="38"/>
        <v>21</v>
      </c>
      <c r="C510" s="109">
        <f t="shared" si="37"/>
        <v>0</v>
      </c>
      <c r="D510" s="109">
        <f t="shared" si="39"/>
        <v>41777</v>
      </c>
      <c r="E510">
        <f t="shared" si="35"/>
        <v>5</v>
      </c>
      <c r="F510">
        <f t="shared" si="36"/>
        <v>2014</v>
      </c>
    </row>
    <row r="511" spans="1:6" x14ac:dyDescent="0.25">
      <c r="A511" s="109">
        <v>41784</v>
      </c>
      <c r="B511">
        <f t="shared" si="38"/>
        <v>22</v>
      </c>
      <c r="C511" s="109">
        <f t="shared" si="37"/>
        <v>41784</v>
      </c>
      <c r="D511" s="109">
        <f t="shared" si="39"/>
        <v>41784</v>
      </c>
      <c r="E511">
        <f t="shared" si="35"/>
        <v>5</v>
      </c>
      <c r="F511">
        <f t="shared" si="36"/>
        <v>2014</v>
      </c>
    </row>
    <row r="512" spans="1:6" x14ac:dyDescent="0.25">
      <c r="A512" s="109">
        <v>41785</v>
      </c>
      <c r="B512">
        <f t="shared" si="38"/>
        <v>22</v>
      </c>
      <c r="C512" s="109">
        <f t="shared" si="37"/>
        <v>0</v>
      </c>
      <c r="D512" s="109">
        <f t="shared" si="39"/>
        <v>41784</v>
      </c>
      <c r="E512">
        <f t="shared" si="35"/>
        <v>5</v>
      </c>
      <c r="F512">
        <f t="shared" si="36"/>
        <v>2014</v>
      </c>
    </row>
    <row r="513" spans="1:6" x14ac:dyDescent="0.25">
      <c r="A513" s="109">
        <v>41786</v>
      </c>
      <c r="B513">
        <f t="shared" si="38"/>
        <v>22</v>
      </c>
      <c r="C513" s="109">
        <f t="shared" si="37"/>
        <v>0</v>
      </c>
      <c r="D513" s="109">
        <f t="shared" si="39"/>
        <v>41784</v>
      </c>
      <c r="E513">
        <f t="shared" ref="E513:E576" si="40">MONTH(A513)</f>
        <v>5</v>
      </c>
      <c r="F513">
        <f t="shared" ref="F513:F576" si="41">YEAR(A513)</f>
        <v>2014</v>
      </c>
    </row>
    <row r="514" spans="1:6" x14ac:dyDescent="0.25">
      <c r="A514" s="109">
        <v>41787</v>
      </c>
      <c r="B514">
        <f t="shared" si="38"/>
        <v>22</v>
      </c>
      <c r="C514" s="109">
        <f t="shared" ref="C514:C577" si="42">IF(IF(B514=B513,0,B514)&gt;0,A514,0)</f>
        <v>0</v>
      </c>
      <c r="D514" s="109">
        <f t="shared" si="39"/>
        <v>41784</v>
      </c>
      <c r="E514">
        <f t="shared" si="40"/>
        <v>5</v>
      </c>
      <c r="F514">
        <f t="shared" si="41"/>
        <v>2014</v>
      </c>
    </row>
    <row r="515" spans="1:6" x14ac:dyDescent="0.25">
      <c r="A515" s="109">
        <v>41788</v>
      </c>
      <c r="B515">
        <f t="shared" ref="B515:B578" si="43">WEEKNUM(A515)</f>
        <v>22</v>
      </c>
      <c r="C515" s="109">
        <f t="shared" si="42"/>
        <v>0</v>
      </c>
      <c r="D515" s="109">
        <f t="shared" si="39"/>
        <v>41784</v>
      </c>
      <c r="E515">
        <f t="shared" si="40"/>
        <v>5</v>
      </c>
      <c r="F515">
        <f t="shared" si="41"/>
        <v>2014</v>
      </c>
    </row>
    <row r="516" spans="1:6" x14ac:dyDescent="0.25">
      <c r="A516" s="109">
        <v>41789</v>
      </c>
      <c r="B516">
        <f t="shared" si="43"/>
        <v>22</v>
      </c>
      <c r="C516" s="109">
        <f t="shared" si="42"/>
        <v>0</v>
      </c>
      <c r="D516" s="109">
        <f t="shared" si="39"/>
        <v>41784</v>
      </c>
      <c r="E516">
        <f t="shared" si="40"/>
        <v>5</v>
      </c>
      <c r="F516">
        <f t="shared" si="41"/>
        <v>2014</v>
      </c>
    </row>
    <row r="517" spans="1:6" x14ac:dyDescent="0.25">
      <c r="A517" s="109">
        <v>41790</v>
      </c>
      <c r="B517">
        <f t="shared" si="43"/>
        <v>22</v>
      </c>
      <c r="C517" s="109">
        <f t="shared" si="42"/>
        <v>0</v>
      </c>
      <c r="D517" s="109">
        <f t="shared" si="39"/>
        <v>41784</v>
      </c>
      <c r="E517">
        <f t="shared" si="40"/>
        <v>5</v>
      </c>
      <c r="F517">
        <f t="shared" si="41"/>
        <v>2014</v>
      </c>
    </row>
    <row r="518" spans="1:6" x14ac:dyDescent="0.25">
      <c r="A518" s="109">
        <v>41791</v>
      </c>
      <c r="B518">
        <f t="shared" si="43"/>
        <v>23</v>
      </c>
      <c r="C518" s="109">
        <f t="shared" si="42"/>
        <v>41791</v>
      </c>
      <c r="D518" s="109">
        <f t="shared" si="39"/>
        <v>41791</v>
      </c>
      <c r="E518">
        <f t="shared" si="40"/>
        <v>6</v>
      </c>
      <c r="F518">
        <f t="shared" si="41"/>
        <v>2014</v>
      </c>
    </row>
    <row r="519" spans="1:6" x14ac:dyDescent="0.25">
      <c r="A519" s="109">
        <v>41792</v>
      </c>
      <c r="B519">
        <f t="shared" si="43"/>
        <v>23</v>
      </c>
      <c r="C519" s="109">
        <f t="shared" si="42"/>
        <v>0</v>
      </c>
      <c r="D519" s="109">
        <f t="shared" si="39"/>
        <v>41791</v>
      </c>
      <c r="E519">
        <f t="shared" si="40"/>
        <v>6</v>
      </c>
      <c r="F519">
        <f t="shared" si="41"/>
        <v>2014</v>
      </c>
    </row>
    <row r="520" spans="1:6" x14ac:dyDescent="0.25">
      <c r="A520" s="109">
        <v>41793</v>
      </c>
      <c r="B520">
        <f t="shared" si="43"/>
        <v>23</v>
      </c>
      <c r="C520" s="109">
        <f t="shared" si="42"/>
        <v>0</v>
      </c>
      <c r="D520" s="109">
        <f t="shared" ref="D520:D583" si="44">IF(C520&gt;0,C520,IF(C519&gt;0,C519,IF(C518&gt;0,C518,IF(C517&gt;0,C517,IF(C516&gt;0,C516,IF(C515&gt;0,C515,IF(C514&gt;0,C514,"ERROR")))))))</f>
        <v>41791</v>
      </c>
      <c r="E520">
        <f t="shared" si="40"/>
        <v>6</v>
      </c>
      <c r="F520">
        <f t="shared" si="41"/>
        <v>2014</v>
      </c>
    </row>
    <row r="521" spans="1:6" x14ac:dyDescent="0.25">
      <c r="A521" s="109">
        <v>41794</v>
      </c>
      <c r="B521">
        <f t="shared" si="43"/>
        <v>23</v>
      </c>
      <c r="C521" s="109">
        <f t="shared" si="42"/>
        <v>0</v>
      </c>
      <c r="D521" s="109">
        <f t="shared" si="44"/>
        <v>41791</v>
      </c>
      <c r="E521">
        <f t="shared" si="40"/>
        <v>6</v>
      </c>
      <c r="F521">
        <f t="shared" si="41"/>
        <v>2014</v>
      </c>
    </row>
    <row r="522" spans="1:6" x14ac:dyDescent="0.25">
      <c r="A522" s="109">
        <v>41795</v>
      </c>
      <c r="B522">
        <f t="shared" si="43"/>
        <v>23</v>
      </c>
      <c r="C522" s="109">
        <f t="shared" si="42"/>
        <v>0</v>
      </c>
      <c r="D522" s="109">
        <f t="shared" si="44"/>
        <v>41791</v>
      </c>
      <c r="E522">
        <f t="shared" si="40"/>
        <v>6</v>
      </c>
      <c r="F522">
        <f t="shared" si="41"/>
        <v>2014</v>
      </c>
    </row>
    <row r="523" spans="1:6" x14ac:dyDescent="0.25">
      <c r="A523" s="109">
        <v>41796</v>
      </c>
      <c r="B523">
        <f t="shared" si="43"/>
        <v>23</v>
      </c>
      <c r="C523" s="109">
        <f t="shared" si="42"/>
        <v>0</v>
      </c>
      <c r="D523" s="109">
        <f t="shared" si="44"/>
        <v>41791</v>
      </c>
      <c r="E523">
        <f t="shared" si="40"/>
        <v>6</v>
      </c>
      <c r="F523">
        <f t="shared" si="41"/>
        <v>2014</v>
      </c>
    </row>
    <row r="524" spans="1:6" x14ac:dyDescent="0.25">
      <c r="A524" s="109">
        <v>41797</v>
      </c>
      <c r="B524">
        <f t="shared" si="43"/>
        <v>23</v>
      </c>
      <c r="C524" s="109">
        <f t="shared" si="42"/>
        <v>0</v>
      </c>
      <c r="D524" s="109">
        <f t="shared" si="44"/>
        <v>41791</v>
      </c>
      <c r="E524">
        <f t="shared" si="40"/>
        <v>6</v>
      </c>
      <c r="F524">
        <f t="shared" si="41"/>
        <v>2014</v>
      </c>
    </row>
    <row r="525" spans="1:6" x14ac:dyDescent="0.25">
      <c r="A525" s="109">
        <v>41798</v>
      </c>
      <c r="B525">
        <f t="shared" si="43"/>
        <v>24</v>
      </c>
      <c r="C525" s="109">
        <f t="shared" si="42"/>
        <v>41798</v>
      </c>
      <c r="D525" s="109">
        <f t="shared" si="44"/>
        <v>41798</v>
      </c>
      <c r="E525">
        <f t="shared" si="40"/>
        <v>6</v>
      </c>
      <c r="F525">
        <f t="shared" si="41"/>
        <v>2014</v>
      </c>
    </row>
    <row r="526" spans="1:6" x14ac:dyDescent="0.25">
      <c r="A526" s="109">
        <v>41799</v>
      </c>
      <c r="B526">
        <f t="shared" si="43"/>
        <v>24</v>
      </c>
      <c r="C526" s="109">
        <f t="shared" si="42"/>
        <v>0</v>
      </c>
      <c r="D526" s="109">
        <f t="shared" si="44"/>
        <v>41798</v>
      </c>
      <c r="E526">
        <f t="shared" si="40"/>
        <v>6</v>
      </c>
      <c r="F526">
        <f t="shared" si="41"/>
        <v>2014</v>
      </c>
    </row>
    <row r="527" spans="1:6" x14ac:dyDescent="0.25">
      <c r="A527" s="109">
        <v>41800</v>
      </c>
      <c r="B527">
        <f t="shared" si="43"/>
        <v>24</v>
      </c>
      <c r="C527" s="109">
        <f t="shared" si="42"/>
        <v>0</v>
      </c>
      <c r="D527" s="109">
        <f t="shared" si="44"/>
        <v>41798</v>
      </c>
      <c r="E527">
        <f t="shared" si="40"/>
        <v>6</v>
      </c>
      <c r="F527">
        <f t="shared" si="41"/>
        <v>2014</v>
      </c>
    </row>
    <row r="528" spans="1:6" x14ac:dyDescent="0.25">
      <c r="A528" s="109">
        <v>41801</v>
      </c>
      <c r="B528">
        <f t="shared" si="43"/>
        <v>24</v>
      </c>
      <c r="C528" s="109">
        <f t="shared" si="42"/>
        <v>0</v>
      </c>
      <c r="D528" s="109">
        <f t="shared" si="44"/>
        <v>41798</v>
      </c>
      <c r="E528">
        <f t="shared" si="40"/>
        <v>6</v>
      </c>
      <c r="F528">
        <f t="shared" si="41"/>
        <v>2014</v>
      </c>
    </row>
    <row r="529" spans="1:6" x14ac:dyDescent="0.25">
      <c r="A529" s="109">
        <v>41802</v>
      </c>
      <c r="B529">
        <f t="shared" si="43"/>
        <v>24</v>
      </c>
      <c r="C529" s="109">
        <f t="shared" si="42"/>
        <v>0</v>
      </c>
      <c r="D529" s="109">
        <f t="shared" si="44"/>
        <v>41798</v>
      </c>
      <c r="E529">
        <f t="shared" si="40"/>
        <v>6</v>
      </c>
      <c r="F529">
        <f t="shared" si="41"/>
        <v>2014</v>
      </c>
    </row>
    <row r="530" spans="1:6" x14ac:dyDescent="0.25">
      <c r="A530" s="109">
        <v>41803</v>
      </c>
      <c r="B530">
        <f t="shared" si="43"/>
        <v>24</v>
      </c>
      <c r="C530" s="109">
        <f t="shared" si="42"/>
        <v>0</v>
      </c>
      <c r="D530" s="109">
        <f t="shared" si="44"/>
        <v>41798</v>
      </c>
      <c r="E530">
        <f t="shared" si="40"/>
        <v>6</v>
      </c>
      <c r="F530">
        <f t="shared" si="41"/>
        <v>2014</v>
      </c>
    </row>
    <row r="531" spans="1:6" x14ac:dyDescent="0.25">
      <c r="A531" s="109">
        <v>41804</v>
      </c>
      <c r="B531">
        <f t="shared" si="43"/>
        <v>24</v>
      </c>
      <c r="C531" s="109">
        <f t="shared" si="42"/>
        <v>0</v>
      </c>
      <c r="D531" s="109">
        <f t="shared" si="44"/>
        <v>41798</v>
      </c>
      <c r="E531">
        <f t="shared" si="40"/>
        <v>6</v>
      </c>
      <c r="F531">
        <f t="shared" si="41"/>
        <v>2014</v>
      </c>
    </row>
    <row r="532" spans="1:6" x14ac:dyDescent="0.25">
      <c r="A532" s="109">
        <v>41805</v>
      </c>
      <c r="B532">
        <f t="shared" si="43"/>
        <v>25</v>
      </c>
      <c r="C532" s="109">
        <f t="shared" si="42"/>
        <v>41805</v>
      </c>
      <c r="D532" s="109">
        <f t="shared" si="44"/>
        <v>41805</v>
      </c>
      <c r="E532">
        <f t="shared" si="40"/>
        <v>6</v>
      </c>
      <c r="F532">
        <f t="shared" si="41"/>
        <v>2014</v>
      </c>
    </row>
    <row r="533" spans="1:6" x14ac:dyDescent="0.25">
      <c r="A533" s="109">
        <v>41806</v>
      </c>
      <c r="B533">
        <f t="shared" si="43"/>
        <v>25</v>
      </c>
      <c r="C533" s="109">
        <f t="shared" si="42"/>
        <v>0</v>
      </c>
      <c r="D533" s="109">
        <f t="shared" si="44"/>
        <v>41805</v>
      </c>
      <c r="E533">
        <f t="shared" si="40"/>
        <v>6</v>
      </c>
      <c r="F533">
        <f t="shared" si="41"/>
        <v>2014</v>
      </c>
    </row>
    <row r="534" spans="1:6" x14ac:dyDescent="0.25">
      <c r="A534" s="109">
        <v>41807</v>
      </c>
      <c r="B534">
        <f t="shared" si="43"/>
        <v>25</v>
      </c>
      <c r="C534" s="109">
        <f t="shared" si="42"/>
        <v>0</v>
      </c>
      <c r="D534" s="109">
        <f t="shared" si="44"/>
        <v>41805</v>
      </c>
      <c r="E534">
        <f t="shared" si="40"/>
        <v>6</v>
      </c>
      <c r="F534">
        <f t="shared" si="41"/>
        <v>2014</v>
      </c>
    </row>
    <row r="535" spans="1:6" x14ac:dyDescent="0.25">
      <c r="A535" s="109">
        <v>41808</v>
      </c>
      <c r="B535">
        <f t="shared" si="43"/>
        <v>25</v>
      </c>
      <c r="C535" s="109">
        <f t="shared" si="42"/>
        <v>0</v>
      </c>
      <c r="D535" s="109">
        <f t="shared" si="44"/>
        <v>41805</v>
      </c>
      <c r="E535">
        <f t="shared" si="40"/>
        <v>6</v>
      </c>
      <c r="F535">
        <f t="shared" si="41"/>
        <v>2014</v>
      </c>
    </row>
    <row r="536" spans="1:6" x14ac:dyDescent="0.25">
      <c r="A536" s="109">
        <v>41809</v>
      </c>
      <c r="B536">
        <f t="shared" si="43"/>
        <v>25</v>
      </c>
      <c r="C536" s="109">
        <f t="shared" si="42"/>
        <v>0</v>
      </c>
      <c r="D536" s="109">
        <f t="shared" si="44"/>
        <v>41805</v>
      </c>
      <c r="E536">
        <f t="shared" si="40"/>
        <v>6</v>
      </c>
      <c r="F536">
        <f t="shared" si="41"/>
        <v>2014</v>
      </c>
    </row>
    <row r="537" spans="1:6" x14ac:dyDescent="0.25">
      <c r="A537" s="109">
        <v>41810</v>
      </c>
      <c r="B537">
        <f t="shared" si="43"/>
        <v>25</v>
      </c>
      <c r="C537" s="109">
        <f t="shared" si="42"/>
        <v>0</v>
      </c>
      <c r="D537" s="109">
        <f t="shared" si="44"/>
        <v>41805</v>
      </c>
      <c r="E537">
        <f t="shared" si="40"/>
        <v>6</v>
      </c>
      <c r="F537">
        <f t="shared" si="41"/>
        <v>2014</v>
      </c>
    </row>
    <row r="538" spans="1:6" x14ac:dyDescent="0.25">
      <c r="A538" s="109">
        <v>41811</v>
      </c>
      <c r="B538">
        <f t="shared" si="43"/>
        <v>25</v>
      </c>
      <c r="C538" s="109">
        <f t="shared" si="42"/>
        <v>0</v>
      </c>
      <c r="D538" s="109">
        <f t="shared" si="44"/>
        <v>41805</v>
      </c>
      <c r="E538">
        <f t="shared" si="40"/>
        <v>6</v>
      </c>
      <c r="F538">
        <f t="shared" si="41"/>
        <v>2014</v>
      </c>
    </row>
    <row r="539" spans="1:6" x14ac:dyDescent="0.25">
      <c r="A539" s="109">
        <v>41812</v>
      </c>
      <c r="B539">
        <f t="shared" si="43"/>
        <v>26</v>
      </c>
      <c r="C539" s="109">
        <f t="shared" si="42"/>
        <v>41812</v>
      </c>
      <c r="D539" s="109">
        <f t="shared" si="44"/>
        <v>41812</v>
      </c>
      <c r="E539">
        <f t="shared" si="40"/>
        <v>6</v>
      </c>
      <c r="F539">
        <f t="shared" si="41"/>
        <v>2014</v>
      </c>
    </row>
    <row r="540" spans="1:6" x14ac:dyDescent="0.25">
      <c r="A540" s="109">
        <v>41813</v>
      </c>
      <c r="B540">
        <f t="shared" si="43"/>
        <v>26</v>
      </c>
      <c r="C540" s="109">
        <f t="shared" si="42"/>
        <v>0</v>
      </c>
      <c r="D540" s="109">
        <f t="shared" si="44"/>
        <v>41812</v>
      </c>
      <c r="E540">
        <f t="shared" si="40"/>
        <v>6</v>
      </c>
      <c r="F540">
        <f t="shared" si="41"/>
        <v>2014</v>
      </c>
    </row>
    <row r="541" spans="1:6" x14ac:dyDescent="0.25">
      <c r="A541" s="109">
        <v>41814</v>
      </c>
      <c r="B541">
        <f t="shared" si="43"/>
        <v>26</v>
      </c>
      <c r="C541" s="109">
        <f t="shared" si="42"/>
        <v>0</v>
      </c>
      <c r="D541" s="109">
        <f t="shared" si="44"/>
        <v>41812</v>
      </c>
      <c r="E541">
        <f t="shared" si="40"/>
        <v>6</v>
      </c>
      <c r="F541">
        <f t="shared" si="41"/>
        <v>2014</v>
      </c>
    </row>
    <row r="542" spans="1:6" x14ac:dyDescent="0.25">
      <c r="A542" s="109">
        <v>41815</v>
      </c>
      <c r="B542">
        <f t="shared" si="43"/>
        <v>26</v>
      </c>
      <c r="C542" s="109">
        <f t="shared" si="42"/>
        <v>0</v>
      </c>
      <c r="D542" s="109">
        <f t="shared" si="44"/>
        <v>41812</v>
      </c>
      <c r="E542">
        <f t="shared" si="40"/>
        <v>6</v>
      </c>
      <c r="F542">
        <f t="shared" si="41"/>
        <v>2014</v>
      </c>
    </row>
    <row r="543" spans="1:6" x14ac:dyDescent="0.25">
      <c r="A543" s="109">
        <v>41816</v>
      </c>
      <c r="B543">
        <f t="shared" si="43"/>
        <v>26</v>
      </c>
      <c r="C543" s="109">
        <f t="shared" si="42"/>
        <v>0</v>
      </c>
      <c r="D543" s="109">
        <f t="shared" si="44"/>
        <v>41812</v>
      </c>
      <c r="E543">
        <f t="shared" si="40"/>
        <v>6</v>
      </c>
      <c r="F543">
        <f t="shared" si="41"/>
        <v>2014</v>
      </c>
    </row>
    <row r="544" spans="1:6" x14ac:dyDescent="0.25">
      <c r="A544" s="109">
        <v>41817</v>
      </c>
      <c r="B544">
        <f t="shared" si="43"/>
        <v>26</v>
      </c>
      <c r="C544" s="109">
        <f t="shared" si="42"/>
        <v>0</v>
      </c>
      <c r="D544" s="109">
        <f t="shared" si="44"/>
        <v>41812</v>
      </c>
      <c r="E544">
        <f t="shared" si="40"/>
        <v>6</v>
      </c>
      <c r="F544">
        <f t="shared" si="41"/>
        <v>2014</v>
      </c>
    </row>
    <row r="545" spans="1:6" x14ac:dyDescent="0.25">
      <c r="A545" s="109">
        <v>41818</v>
      </c>
      <c r="B545">
        <f t="shared" si="43"/>
        <v>26</v>
      </c>
      <c r="C545" s="109">
        <f t="shared" si="42"/>
        <v>0</v>
      </c>
      <c r="D545" s="109">
        <f t="shared" si="44"/>
        <v>41812</v>
      </c>
      <c r="E545">
        <f t="shared" si="40"/>
        <v>6</v>
      </c>
      <c r="F545">
        <f t="shared" si="41"/>
        <v>2014</v>
      </c>
    </row>
    <row r="546" spans="1:6" x14ac:dyDescent="0.25">
      <c r="A546" s="109">
        <v>41819</v>
      </c>
      <c r="B546">
        <f t="shared" si="43"/>
        <v>27</v>
      </c>
      <c r="C546" s="109">
        <f t="shared" si="42"/>
        <v>41819</v>
      </c>
      <c r="D546" s="109">
        <f t="shared" si="44"/>
        <v>41819</v>
      </c>
      <c r="E546">
        <f t="shared" si="40"/>
        <v>6</v>
      </c>
      <c r="F546">
        <f t="shared" si="41"/>
        <v>2014</v>
      </c>
    </row>
    <row r="547" spans="1:6" x14ac:dyDescent="0.25">
      <c r="A547" s="109">
        <v>41820</v>
      </c>
      <c r="B547">
        <f t="shared" si="43"/>
        <v>27</v>
      </c>
      <c r="C547" s="109">
        <f t="shared" si="42"/>
        <v>0</v>
      </c>
      <c r="D547" s="109">
        <f t="shared" si="44"/>
        <v>41819</v>
      </c>
      <c r="E547">
        <f t="shared" si="40"/>
        <v>6</v>
      </c>
      <c r="F547">
        <f t="shared" si="41"/>
        <v>2014</v>
      </c>
    </row>
    <row r="548" spans="1:6" x14ac:dyDescent="0.25">
      <c r="A548" s="109">
        <v>41821</v>
      </c>
      <c r="B548">
        <f t="shared" si="43"/>
        <v>27</v>
      </c>
      <c r="C548" s="109">
        <f t="shared" si="42"/>
        <v>0</v>
      </c>
      <c r="D548" s="109">
        <f t="shared" si="44"/>
        <v>41819</v>
      </c>
      <c r="E548">
        <f t="shared" si="40"/>
        <v>7</v>
      </c>
      <c r="F548">
        <f t="shared" si="41"/>
        <v>2014</v>
      </c>
    </row>
    <row r="549" spans="1:6" x14ac:dyDescent="0.25">
      <c r="A549" s="109">
        <v>41822</v>
      </c>
      <c r="B549">
        <f t="shared" si="43"/>
        <v>27</v>
      </c>
      <c r="C549" s="109">
        <f t="shared" si="42"/>
        <v>0</v>
      </c>
      <c r="D549" s="109">
        <f t="shared" si="44"/>
        <v>41819</v>
      </c>
      <c r="E549">
        <f t="shared" si="40"/>
        <v>7</v>
      </c>
      <c r="F549">
        <f t="shared" si="41"/>
        <v>2014</v>
      </c>
    </row>
    <row r="550" spans="1:6" x14ac:dyDescent="0.25">
      <c r="A550" s="109">
        <v>41823</v>
      </c>
      <c r="B550">
        <f t="shared" si="43"/>
        <v>27</v>
      </c>
      <c r="C550" s="109">
        <f t="shared" si="42"/>
        <v>0</v>
      </c>
      <c r="D550" s="109">
        <f t="shared" si="44"/>
        <v>41819</v>
      </c>
      <c r="E550">
        <f t="shared" si="40"/>
        <v>7</v>
      </c>
      <c r="F550">
        <f t="shared" si="41"/>
        <v>2014</v>
      </c>
    </row>
    <row r="551" spans="1:6" x14ac:dyDescent="0.25">
      <c r="A551" s="109">
        <v>41824</v>
      </c>
      <c r="B551">
        <f t="shared" si="43"/>
        <v>27</v>
      </c>
      <c r="C551" s="109">
        <f t="shared" si="42"/>
        <v>0</v>
      </c>
      <c r="D551" s="109">
        <f t="shared" si="44"/>
        <v>41819</v>
      </c>
      <c r="E551">
        <f t="shared" si="40"/>
        <v>7</v>
      </c>
      <c r="F551">
        <f t="shared" si="41"/>
        <v>2014</v>
      </c>
    </row>
    <row r="552" spans="1:6" x14ac:dyDescent="0.25">
      <c r="A552" s="109">
        <v>41825</v>
      </c>
      <c r="B552">
        <f t="shared" si="43"/>
        <v>27</v>
      </c>
      <c r="C552" s="109">
        <f t="shared" si="42"/>
        <v>0</v>
      </c>
      <c r="D552" s="109">
        <f t="shared" si="44"/>
        <v>41819</v>
      </c>
      <c r="E552">
        <f t="shared" si="40"/>
        <v>7</v>
      </c>
      <c r="F552">
        <f t="shared" si="41"/>
        <v>2014</v>
      </c>
    </row>
    <row r="553" spans="1:6" x14ac:dyDescent="0.25">
      <c r="A553" s="109">
        <v>41826</v>
      </c>
      <c r="B553">
        <f t="shared" si="43"/>
        <v>28</v>
      </c>
      <c r="C553" s="109">
        <f t="shared" si="42"/>
        <v>41826</v>
      </c>
      <c r="D553" s="109">
        <f t="shared" si="44"/>
        <v>41826</v>
      </c>
      <c r="E553">
        <f t="shared" si="40"/>
        <v>7</v>
      </c>
      <c r="F553">
        <f t="shared" si="41"/>
        <v>2014</v>
      </c>
    </row>
    <row r="554" spans="1:6" x14ac:dyDescent="0.25">
      <c r="A554" s="109">
        <v>41827</v>
      </c>
      <c r="B554">
        <f t="shared" si="43"/>
        <v>28</v>
      </c>
      <c r="C554" s="109">
        <f t="shared" si="42"/>
        <v>0</v>
      </c>
      <c r="D554" s="109">
        <f t="shared" si="44"/>
        <v>41826</v>
      </c>
      <c r="E554">
        <f t="shared" si="40"/>
        <v>7</v>
      </c>
      <c r="F554">
        <f t="shared" si="41"/>
        <v>2014</v>
      </c>
    </row>
    <row r="555" spans="1:6" x14ac:dyDescent="0.25">
      <c r="A555" s="109">
        <v>41828</v>
      </c>
      <c r="B555">
        <f t="shared" si="43"/>
        <v>28</v>
      </c>
      <c r="C555" s="109">
        <f t="shared" si="42"/>
        <v>0</v>
      </c>
      <c r="D555" s="109">
        <f t="shared" si="44"/>
        <v>41826</v>
      </c>
      <c r="E555">
        <f t="shared" si="40"/>
        <v>7</v>
      </c>
      <c r="F555">
        <f t="shared" si="41"/>
        <v>2014</v>
      </c>
    </row>
    <row r="556" spans="1:6" x14ac:dyDescent="0.25">
      <c r="A556" s="109">
        <v>41829</v>
      </c>
      <c r="B556">
        <f t="shared" si="43"/>
        <v>28</v>
      </c>
      <c r="C556" s="109">
        <f t="shared" si="42"/>
        <v>0</v>
      </c>
      <c r="D556" s="109">
        <f t="shared" si="44"/>
        <v>41826</v>
      </c>
      <c r="E556">
        <f t="shared" si="40"/>
        <v>7</v>
      </c>
      <c r="F556">
        <f t="shared" si="41"/>
        <v>2014</v>
      </c>
    </row>
    <row r="557" spans="1:6" x14ac:dyDescent="0.25">
      <c r="A557" s="109">
        <v>41830</v>
      </c>
      <c r="B557">
        <f t="shared" si="43"/>
        <v>28</v>
      </c>
      <c r="C557" s="109">
        <f t="shared" si="42"/>
        <v>0</v>
      </c>
      <c r="D557" s="109">
        <f t="shared" si="44"/>
        <v>41826</v>
      </c>
      <c r="E557">
        <f t="shared" si="40"/>
        <v>7</v>
      </c>
      <c r="F557">
        <f t="shared" si="41"/>
        <v>2014</v>
      </c>
    </row>
    <row r="558" spans="1:6" x14ac:dyDescent="0.25">
      <c r="A558" s="109">
        <v>41831</v>
      </c>
      <c r="B558">
        <f t="shared" si="43"/>
        <v>28</v>
      </c>
      <c r="C558" s="109">
        <f t="shared" si="42"/>
        <v>0</v>
      </c>
      <c r="D558" s="109">
        <f t="shared" si="44"/>
        <v>41826</v>
      </c>
      <c r="E558">
        <f t="shared" si="40"/>
        <v>7</v>
      </c>
      <c r="F558">
        <f t="shared" si="41"/>
        <v>2014</v>
      </c>
    </row>
    <row r="559" spans="1:6" x14ac:dyDescent="0.25">
      <c r="A559" s="109">
        <v>41832</v>
      </c>
      <c r="B559">
        <f t="shared" si="43"/>
        <v>28</v>
      </c>
      <c r="C559" s="109">
        <f t="shared" si="42"/>
        <v>0</v>
      </c>
      <c r="D559" s="109">
        <f t="shared" si="44"/>
        <v>41826</v>
      </c>
      <c r="E559">
        <f t="shared" si="40"/>
        <v>7</v>
      </c>
      <c r="F559">
        <f t="shared" si="41"/>
        <v>2014</v>
      </c>
    </row>
    <row r="560" spans="1:6" x14ac:dyDescent="0.25">
      <c r="A560" s="109">
        <v>41833</v>
      </c>
      <c r="B560">
        <f t="shared" si="43"/>
        <v>29</v>
      </c>
      <c r="C560" s="109">
        <f t="shared" si="42"/>
        <v>41833</v>
      </c>
      <c r="D560" s="109">
        <f t="shared" si="44"/>
        <v>41833</v>
      </c>
      <c r="E560">
        <f t="shared" si="40"/>
        <v>7</v>
      </c>
      <c r="F560">
        <f t="shared" si="41"/>
        <v>2014</v>
      </c>
    </row>
    <row r="561" spans="1:6" x14ac:dyDescent="0.25">
      <c r="A561" s="109">
        <v>41834</v>
      </c>
      <c r="B561">
        <f t="shared" si="43"/>
        <v>29</v>
      </c>
      <c r="C561" s="109">
        <f t="shared" si="42"/>
        <v>0</v>
      </c>
      <c r="D561" s="109">
        <f t="shared" si="44"/>
        <v>41833</v>
      </c>
      <c r="E561">
        <f t="shared" si="40"/>
        <v>7</v>
      </c>
      <c r="F561">
        <f t="shared" si="41"/>
        <v>2014</v>
      </c>
    </row>
    <row r="562" spans="1:6" x14ac:dyDescent="0.25">
      <c r="A562" s="109">
        <v>41835</v>
      </c>
      <c r="B562">
        <f t="shared" si="43"/>
        <v>29</v>
      </c>
      <c r="C562" s="109">
        <f t="shared" si="42"/>
        <v>0</v>
      </c>
      <c r="D562" s="109">
        <f t="shared" si="44"/>
        <v>41833</v>
      </c>
      <c r="E562">
        <f t="shared" si="40"/>
        <v>7</v>
      </c>
      <c r="F562">
        <f t="shared" si="41"/>
        <v>2014</v>
      </c>
    </row>
    <row r="563" spans="1:6" x14ac:dyDescent="0.25">
      <c r="A563" s="109">
        <v>41836</v>
      </c>
      <c r="B563">
        <f t="shared" si="43"/>
        <v>29</v>
      </c>
      <c r="C563" s="109">
        <f t="shared" si="42"/>
        <v>0</v>
      </c>
      <c r="D563" s="109">
        <f t="shared" si="44"/>
        <v>41833</v>
      </c>
      <c r="E563">
        <f t="shared" si="40"/>
        <v>7</v>
      </c>
      <c r="F563">
        <f t="shared" si="41"/>
        <v>2014</v>
      </c>
    </row>
    <row r="564" spans="1:6" x14ac:dyDescent="0.25">
      <c r="A564" s="109">
        <v>41837</v>
      </c>
      <c r="B564">
        <f t="shared" si="43"/>
        <v>29</v>
      </c>
      <c r="C564" s="109">
        <f t="shared" si="42"/>
        <v>0</v>
      </c>
      <c r="D564" s="109">
        <f t="shared" si="44"/>
        <v>41833</v>
      </c>
      <c r="E564">
        <f t="shared" si="40"/>
        <v>7</v>
      </c>
      <c r="F564">
        <f t="shared" si="41"/>
        <v>2014</v>
      </c>
    </row>
    <row r="565" spans="1:6" x14ac:dyDescent="0.25">
      <c r="A565" s="109">
        <v>41838</v>
      </c>
      <c r="B565">
        <f t="shared" si="43"/>
        <v>29</v>
      </c>
      <c r="C565" s="109">
        <f t="shared" si="42"/>
        <v>0</v>
      </c>
      <c r="D565" s="109">
        <f t="shared" si="44"/>
        <v>41833</v>
      </c>
      <c r="E565">
        <f t="shared" si="40"/>
        <v>7</v>
      </c>
      <c r="F565">
        <f t="shared" si="41"/>
        <v>2014</v>
      </c>
    </row>
    <row r="566" spans="1:6" x14ac:dyDescent="0.25">
      <c r="A566" s="109">
        <v>41839</v>
      </c>
      <c r="B566">
        <f t="shared" si="43"/>
        <v>29</v>
      </c>
      <c r="C566" s="109">
        <f t="shared" si="42"/>
        <v>0</v>
      </c>
      <c r="D566" s="109">
        <f t="shared" si="44"/>
        <v>41833</v>
      </c>
      <c r="E566">
        <f t="shared" si="40"/>
        <v>7</v>
      </c>
      <c r="F566">
        <f t="shared" si="41"/>
        <v>2014</v>
      </c>
    </row>
    <row r="567" spans="1:6" x14ac:dyDescent="0.25">
      <c r="A567" s="109">
        <v>41840</v>
      </c>
      <c r="B567">
        <f t="shared" si="43"/>
        <v>30</v>
      </c>
      <c r="C567" s="109">
        <f t="shared" si="42"/>
        <v>41840</v>
      </c>
      <c r="D567" s="109">
        <f t="shared" si="44"/>
        <v>41840</v>
      </c>
      <c r="E567">
        <f t="shared" si="40"/>
        <v>7</v>
      </c>
      <c r="F567">
        <f t="shared" si="41"/>
        <v>2014</v>
      </c>
    </row>
    <row r="568" spans="1:6" x14ac:dyDescent="0.25">
      <c r="A568" s="109">
        <v>41841</v>
      </c>
      <c r="B568">
        <f t="shared" si="43"/>
        <v>30</v>
      </c>
      <c r="C568" s="109">
        <f t="shared" si="42"/>
        <v>0</v>
      </c>
      <c r="D568" s="109">
        <f t="shared" si="44"/>
        <v>41840</v>
      </c>
      <c r="E568">
        <f t="shared" si="40"/>
        <v>7</v>
      </c>
      <c r="F568">
        <f t="shared" si="41"/>
        <v>2014</v>
      </c>
    </row>
    <row r="569" spans="1:6" x14ac:dyDescent="0.25">
      <c r="A569" s="109">
        <v>41842</v>
      </c>
      <c r="B569">
        <f t="shared" si="43"/>
        <v>30</v>
      </c>
      <c r="C569" s="109">
        <f t="shared" si="42"/>
        <v>0</v>
      </c>
      <c r="D569" s="109">
        <f t="shared" si="44"/>
        <v>41840</v>
      </c>
      <c r="E569">
        <f t="shared" si="40"/>
        <v>7</v>
      </c>
      <c r="F569">
        <f t="shared" si="41"/>
        <v>2014</v>
      </c>
    </row>
    <row r="570" spans="1:6" x14ac:dyDescent="0.25">
      <c r="A570" s="109">
        <v>41843</v>
      </c>
      <c r="B570">
        <f t="shared" si="43"/>
        <v>30</v>
      </c>
      <c r="C570" s="109">
        <f t="shared" si="42"/>
        <v>0</v>
      </c>
      <c r="D570" s="109">
        <f t="shared" si="44"/>
        <v>41840</v>
      </c>
      <c r="E570">
        <f t="shared" si="40"/>
        <v>7</v>
      </c>
      <c r="F570">
        <f t="shared" si="41"/>
        <v>2014</v>
      </c>
    </row>
    <row r="571" spans="1:6" x14ac:dyDescent="0.25">
      <c r="A571" s="109">
        <v>41844</v>
      </c>
      <c r="B571">
        <f t="shared" si="43"/>
        <v>30</v>
      </c>
      <c r="C571" s="109">
        <f t="shared" si="42"/>
        <v>0</v>
      </c>
      <c r="D571" s="109">
        <f t="shared" si="44"/>
        <v>41840</v>
      </c>
      <c r="E571">
        <f t="shared" si="40"/>
        <v>7</v>
      </c>
      <c r="F571">
        <f t="shared" si="41"/>
        <v>2014</v>
      </c>
    </row>
    <row r="572" spans="1:6" x14ac:dyDescent="0.25">
      <c r="A572" s="109">
        <v>41845</v>
      </c>
      <c r="B572">
        <f t="shared" si="43"/>
        <v>30</v>
      </c>
      <c r="C572" s="109">
        <f t="shared" si="42"/>
        <v>0</v>
      </c>
      <c r="D572" s="109">
        <f t="shared" si="44"/>
        <v>41840</v>
      </c>
      <c r="E572">
        <f t="shared" si="40"/>
        <v>7</v>
      </c>
      <c r="F572">
        <f t="shared" si="41"/>
        <v>2014</v>
      </c>
    </row>
    <row r="573" spans="1:6" x14ac:dyDescent="0.25">
      <c r="A573" s="109">
        <v>41846</v>
      </c>
      <c r="B573">
        <f t="shared" si="43"/>
        <v>30</v>
      </c>
      <c r="C573" s="109">
        <f t="shared" si="42"/>
        <v>0</v>
      </c>
      <c r="D573" s="109">
        <f t="shared" si="44"/>
        <v>41840</v>
      </c>
      <c r="E573">
        <f t="shared" si="40"/>
        <v>7</v>
      </c>
      <c r="F573">
        <f t="shared" si="41"/>
        <v>2014</v>
      </c>
    </row>
    <row r="574" spans="1:6" x14ac:dyDescent="0.25">
      <c r="A574" s="109">
        <v>41847</v>
      </c>
      <c r="B574">
        <f t="shared" si="43"/>
        <v>31</v>
      </c>
      <c r="C574" s="109">
        <f t="shared" si="42"/>
        <v>41847</v>
      </c>
      <c r="D574" s="109">
        <f t="shared" si="44"/>
        <v>41847</v>
      </c>
      <c r="E574">
        <f t="shared" si="40"/>
        <v>7</v>
      </c>
      <c r="F574">
        <f t="shared" si="41"/>
        <v>2014</v>
      </c>
    </row>
    <row r="575" spans="1:6" x14ac:dyDescent="0.25">
      <c r="A575" s="109">
        <v>41848</v>
      </c>
      <c r="B575">
        <f t="shared" si="43"/>
        <v>31</v>
      </c>
      <c r="C575" s="109">
        <f t="shared" si="42"/>
        <v>0</v>
      </c>
      <c r="D575" s="109">
        <f t="shared" si="44"/>
        <v>41847</v>
      </c>
      <c r="E575">
        <f t="shared" si="40"/>
        <v>7</v>
      </c>
      <c r="F575">
        <f t="shared" si="41"/>
        <v>2014</v>
      </c>
    </row>
    <row r="576" spans="1:6" x14ac:dyDescent="0.25">
      <c r="A576" s="109">
        <v>41849</v>
      </c>
      <c r="B576">
        <f t="shared" si="43"/>
        <v>31</v>
      </c>
      <c r="C576" s="109">
        <f t="shared" si="42"/>
        <v>0</v>
      </c>
      <c r="D576" s="109">
        <f t="shared" si="44"/>
        <v>41847</v>
      </c>
      <c r="E576">
        <f t="shared" si="40"/>
        <v>7</v>
      </c>
      <c r="F576">
        <f t="shared" si="41"/>
        <v>2014</v>
      </c>
    </row>
    <row r="577" spans="1:6" x14ac:dyDescent="0.25">
      <c r="A577" s="109">
        <v>41850</v>
      </c>
      <c r="B577">
        <f t="shared" si="43"/>
        <v>31</v>
      </c>
      <c r="C577" s="109">
        <f t="shared" si="42"/>
        <v>0</v>
      </c>
      <c r="D577" s="109">
        <f t="shared" si="44"/>
        <v>41847</v>
      </c>
      <c r="E577">
        <f t="shared" ref="E577:E640" si="45">MONTH(A577)</f>
        <v>7</v>
      </c>
      <c r="F577">
        <f t="shared" ref="F577:F640" si="46">YEAR(A577)</f>
        <v>2014</v>
      </c>
    </row>
    <row r="578" spans="1:6" x14ac:dyDescent="0.25">
      <c r="A578" s="109">
        <v>41851</v>
      </c>
      <c r="B578">
        <f t="shared" si="43"/>
        <v>31</v>
      </c>
      <c r="C578" s="109">
        <f t="shared" ref="C578:C641" si="47">IF(IF(B578=B577,0,B578)&gt;0,A578,0)</f>
        <v>0</v>
      </c>
      <c r="D578" s="109">
        <f t="shared" si="44"/>
        <v>41847</v>
      </c>
      <c r="E578">
        <f t="shared" si="45"/>
        <v>7</v>
      </c>
      <c r="F578">
        <f t="shared" si="46"/>
        <v>2014</v>
      </c>
    </row>
    <row r="579" spans="1:6" x14ac:dyDescent="0.25">
      <c r="A579" s="109">
        <v>41852</v>
      </c>
      <c r="B579">
        <f t="shared" ref="B579:B642" si="48">WEEKNUM(A579)</f>
        <v>31</v>
      </c>
      <c r="C579" s="109">
        <f t="shared" si="47"/>
        <v>0</v>
      </c>
      <c r="D579" s="109">
        <f t="shared" si="44"/>
        <v>41847</v>
      </c>
      <c r="E579">
        <f t="shared" si="45"/>
        <v>8</v>
      </c>
      <c r="F579">
        <f t="shared" si="46"/>
        <v>2014</v>
      </c>
    </row>
    <row r="580" spans="1:6" x14ac:dyDescent="0.25">
      <c r="A580" s="109">
        <v>41853</v>
      </c>
      <c r="B580">
        <f t="shared" si="48"/>
        <v>31</v>
      </c>
      <c r="C580" s="109">
        <f t="shared" si="47"/>
        <v>0</v>
      </c>
      <c r="D580" s="109">
        <f t="shared" si="44"/>
        <v>41847</v>
      </c>
      <c r="E580">
        <f t="shared" si="45"/>
        <v>8</v>
      </c>
      <c r="F580">
        <f t="shared" si="46"/>
        <v>2014</v>
      </c>
    </row>
    <row r="581" spans="1:6" x14ac:dyDescent="0.25">
      <c r="A581" s="109">
        <v>41854</v>
      </c>
      <c r="B581">
        <f t="shared" si="48"/>
        <v>32</v>
      </c>
      <c r="C581" s="109">
        <f t="shared" si="47"/>
        <v>41854</v>
      </c>
      <c r="D581" s="109">
        <f t="shared" si="44"/>
        <v>41854</v>
      </c>
      <c r="E581">
        <f t="shared" si="45"/>
        <v>8</v>
      </c>
      <c r="F581">
        <f t="shared" si="46"/>
        <v>2014</v>
      </c>
    </row>
    <row r="582" spans="1:6" x14ac:dyDescent="0.25">
      <c r="A582" s="109">
        <v>41855</v>
      </c>
      <c r="B582">
        <f t="shared" si="48"/>
        <v>32</v>
      </c>
      <c r="C582" s="109">
        <f t="shared" si="47"/>
        <v>0</v>
      </c>
      <c r="D582" s="109">
        <f t="shared" si="44"/>
        <v>41854</v>
      </c>
      <c r="E582">
        <f t="shared" si="45"/>
        <v>8</v>
      </c>
      <c r="F582">
        <f t="shared" si="46"/>
        <v>2014</v>
      </c>
    </row>
    <row r="583" spans="1:6" x14ac:dyDescent="0.25">
      <c r="A583" s="109">
        <v>41856</v>
      </c>
      <c r="B583">
        <f t="shared" si="48"/>
        <v>32</v>
      </c>
      <c r="C583" s="109">
        <f t="shared" si="47"/>
        <v>0</v>
      </c>
      <c r="D583" s="109">
        <f t="shared" si="44"/>
        <v>41854</v>
      </c>
      <c r="E583">
        <f t="shared" si="45"/>
        <v>8</v>
      </c>
      <c r="F583">
        <f t="shared" si="46"/>
        <v>2014</v>
      </c>
    </row>
    <row r="584" spans="1:6" x14ac:dyDescent="0.25">
      <c r="A584" s="109">
        <v>41857</v>
      </c>
      <c r="B584">
        <f t="shared" si="48"/>
        <v>32</v>
      </c>
      <c r="C584" s="109">
        <f t="shared" si="47"/>
        <v>0</v>
      </c>
      <c r="D584" s="109">
        <f t="shared" ref="D584:D647" si="49">IF(C584&gt;0,C584,IF(C583&gt;0,C583,IF(C582&gt;0,C582,IF(C581&gt;0,C581,IF(C580&gt;0,C580,IF(C579&gt;0,C579,IF(C578&gt;0,C578,"ERROR")))))))</f>
        <v>41854</v>
      </c>
      <c r="E584">
        <f t="shared" si="45"/>
        <v>8</v>
      </c>
      <c r="F584">
        <f t="shared" si="46"/>
        <v>2014</v>
      </c>
    </row>
    <row r="585" spans="1:6" x14ac:dyDescent="0.25">
      <c r="A585" s="109">
        <v>41858</v>
      </c>
      <c r="B585">
        <f t="shared" si="48"/>
        <v>32</v>
      </c>
      <c r="C585" s="109">
        <f t="shared" si="47"/>
        <v>0</v>
      </c>
      <c r="D585" s="109">
        <f t="shared" si="49"/>
        <v>41854</v>
      </c>
      <c r="E585">
        <f t="shared" si="45"/>
        <v>8</v>
      </c>
      <c r="F585">
        <f t="shared" si="46"/>
        <v>2014</v>
      </c>
    </row>
    <row r="586" spans="1:6" x14ac:dyDescent="0.25">
      <c r="A586" s="109">
        <v>41859</v>
      </c>
      <c r="B586">
        <f t="shared" si="48"/>
        <v>32</v>
      </c>
      <c r="C586" s="109">
        <f t="shared" si="47"/>
        <v>0</v>
      </c>
      <c r="D586" s="109">
        <f t="shared" si="49"/>
        <v>41854</v>
      </c>
      <c r="E586">
        <f t="shared" si="45"/>
        <v>8</v>
      </c>
      <c r="F586">
        <f t="shared" si="46"/>
        <v>2014</v>
      </c>
    </row>
    <row r="587" spans="1:6" x14ac:dyDescent="0.25">
      <c r="A587" s="109">
        <v>41860</v>
      </c>
      <c r="B587">
        <f t="shared" si="48"/>
        <v>32</v>
      </c>
      <c r="C587" s="109">
        <f t="shared" si="47"/>
        <v>0</v>
      </c>
      <c r="D587" s="109">
        <f t="shared" si="49"/>
        <v>41854</v>
      </c>
      <c r="E587">
        <f t="shared" si="45"/>
        <v>8</v>
      </c>
      <c r="F587">
        <f t="shared" si="46"/>
        <v>2014</v>
      </c>
    </row>
    <row r="588" spans="1:6" x14ac:dyDescent="0.25">
      <c r="A588" s="109">
        <v>41861</v>
      </c>
      <c r="B588">
        <f t="shared" si="48"/>
        <v>33</v>
      </c>
      <c r="C588" s="109">
        <f t="shared" si="47"/>
        <v>41861</v>
      </c>
      <c r="D588" s="109">
        <f t="shared" si="49"/>
        <v>41861</v>
      </c>
      <c r="E588">
        <f t="shared" si="45"/>
        <v>8</v>
      </c>
      <c r="F588">
        <f t="shared" si="46"/>
        <v>2014</v>
      </c>
    </row>
    <row r="589" spans="1:6" x14ac:dyDescent="0.25">
      <c r="A589" s="109">
        <v>41862</v>
      </c>
      <c r="B589">
        <f t="shared" si="48"/>
        <v>33</v>
      </c>
      <c r="C589" s="109">
        <f t="shared" si="47"/>
        <v>0</v>
      </c>
      <c r="D589" s="109">
        <f t="shared" si="49"/>
        <v>41861</v>
      </c>
      <c r="E589">
        <f t="shared" si="45"/>
        <v>8</v>
      </c>
      <c r="F589">
        <f t="shared" si="46"/>
        <v>2014</v>
      </c>
    </row>
    <row r="590" spans="1:6" x14ac:dyDescent="0.25">
      <c r="A590" s="109">
        <v>41863</v>
      </c>
      <c r="B590">
        <f t="shared" si="48"/>
        <v>33</v>
      </c>
      <c r="C590" s="109">
        <f t="shared" si="47"/>
        <v>0</v>
      </c>
      <c r="D590" s="109">
        <f t="shared" si="49"/>
        <v>41861</v>
      </c>
      <c r="E590">
        <f t="shared" si="45"/>
        <v>8</v>
      </c>
      <c r="F590">
        <f t="shared" si="46"/>
        <v>2014</v>
      </c>
    </row>
    <row r="591" spans="1:6" x14ac:dyDescent="0.25">
      <c r="A591" s="109">
        <v>41864</v>
      </c>
      <c r="B591">
        <f t="shared" si="48"/>
        <v>33</v>
      </c>
      <c r="C591" s="109">
        <f t="shared" si="47"/>
        <v>0</v>
      </c>
      <c r="D591" s="109">
        <f t="shared" si="49"/>
        <v>41861</v>
      </c>
      <c r="E591">
        <f t="shared" si="45"/>
        <v>8</v>
      </c>
      <c r="F591">
        <f t="shared" si="46"/>
        <v>2014</v>
      </c>
    </row>
    <row r="592" spans="1:6" x14ac:dyDescent="0.25">
      <c r="A592" s="109">
        <v>41865</v>
      </c>
      <c r="B592">
        <f t="shared" si="48"/>
        <v>33</v>
      </c>
      <c r="C592" s="109">
        <f t="shared" si="47"/>
        <v>0</v>
      </c>
      <c r="D592" s="109">
        <f t="shared" si="49"/>
        <v>41861</v>
      </c>
      <c r="E592">
        <f t="shared" si="45"/>
        <v>8</v>
      </c>
      <c r="F592">
        <f t="shared" si="46"/>
        <v>2014</v>
      </c>
    </row>
    <row r="593" spans="1:6" x14ac:dyDescent="0.25">
      <c r="A593" s="109">
        <v>41866</v>
      </c>
      <c r="B593">
        <f t="shared" si="48"/>
        <v>33</v>
      </c>
      <c r="C593" s="109">
        <f t="shared" si="47"/>
        <v>0</v>
      </c>
      <c r="D593" s="109">
        <f t="shared" si="49"/>
        <v>41861</v>
      </c>
      <c r="E593">
        <f t="shared" si="45"/>
        <v>8</v>
      </c>
      <c r="F593">
        <f t="shared" si="46"/>
        <v>2014</v>
      </c>
    </row>
    <row r="594" spans="1:6" x14ac:dyDescent="0.25">
      <c r="A594" s="109">
        <v>41867</v>
      </c>
      <c r="B594">
        <f t="shared" si="48"/>
        <v>33</v>
      </c>
      <c r="C594" s="109">
        <f t="shared" si="47"/>
        <v>0</v>
      </c>
      <c r="D594" s="109">
        <f t="shared" si="49"/>
        <v>41861</v>
      </c>
      <c r="E594">
        <f t="shared" si="45"/>
        <v>8</v>
      </c>
      <c r="F594">
        <f t="shared" si="46"/>
        <v>2014</v>
      </c>
    </row>
    <row r="595" spans="1:6" x14ac:dyDescent="0.25">
      <c r="A595" s="109">
        <v>41868</v>
      </c>
      <c r="B595">
        <f t="shared" si="48"/>
        <v>34</v>
      </c>
      <c r="C595" s="109">
        <f t="shared" si="47"/>
        <v>41868</v>
      </c>
      <c r="D595" s="109">
        <f t="shared" si="49"/>
        <v>41868</v>
      </c>
      <c r="E595">
        <f t="shared" si="45"/>
        <v>8</v>
      </c>
      <c r="F595">
        <f t="shared" si="46"/>
        <v>2014</v>
      </c>
    </row>
    <row r="596" spans="1:6" x14ac:dyDescent="0.25">
      <c r="A596" s="109">
        <v>41869</v>
      </c>
      <c r="B596">
        <f t="shared" si="48"/>
        <v>34</v>
      </c>
      <c r="C596" s="109">
        <f t="shared" si="47"/>
        <v>0</v>
      </c>
      <c r="D596" s="109">
        <f t="shared" si="49"/>
        <v>41868</v>
      </c>
      <c r="E596">
        <f t="shared" si="45"/>
        <v>8</v>
      </c>
      <c r="F596">
        <f t="shared" si="46"/>
        <v>2014</v>
      </c>
    </row>
    <row r="597" spans="1:6" x14ac:dyDescent="0.25">
      <c r="A597" s="109">
        <v>41870</v>
      </c>
      <c r="B597">
        <f t="shared" si="48"/>
        <v>34</v>
      </c>
      <c r="C597" s="109">
        <f t="shared" si="47"/>
        <v>0</v>
      </c>
      <c r="D597" s="109">
        <f t="shared" si="49"/>
        <v>41868</v>
      </c>
      <c r="E597">
        <f t="shared" si="45"/>
        <v>8</v>
      </c>
      <c r="F597">
        <f t="shared" si="46"/>
        <v>2014</v>
      </c>
    </row>
    <row r="598" spans="1:6" x14ac:dyDescent="0.25">
      <c r="A598" s="109">
        <v>41871</v>
      </c>
      <c r="B598">
        <f t="shared" si="48"/>
        <v>34</v>
      </c>
      <c r="C598" s="109">
        <f t="shared" si="47"/>
        <v>0</v>
      </c>
      <c r="D598" s="109">
        <f t="shared" si="49"/>
        <v>41868</v>
      </c>
      <c r="E598">
        <f t="shared" si="45"/>
        <v>8</v>
      </c>
      <c r="F598">
        <f t="shared" si="46"/>
        <v>2014</v>
      </c>
    </row>
    <row r="599" spans="1:6" x14ac:dyDescent="0.25">
      <c r="A599" s="109">
        <v>41872</v>
      </c>
      <c r="B599">
        <f t="shared" si="48"/>
        <v>34</v>
      </c>
      <c r="C599" s="109">
        <f t="shared" si="47"/>
        <v>0</v>
      </c>
      <c r="D599" s="109">
        <f t="shared" si="49"/>
        <v>41868</v>
      </c>
      <c r="E599">
        <f t="shared" si="45"/>
        <v>8</v>
      </c>
      <c r="F599">
        <f t="shared" si="46"/>
        <v>2014</v>
      </c>
    </row>
    <row r="600" spans="1:6" x14ac:dyDescent="0.25">
      <c r="A600" s="109">
        <v>41873</v>
      </c>
      <c r="B600">
        <f t="shared" si="48"/>
        <v>34</v>
      </c>
      <c r="C600" s="109">
        <f t="shared" si="47"/>
        <v>0</v>
      </c>
      <c r="D600" s="109">
        <f t="shared" si="49"/>
        <v>41868</v>
      </c>
      <c r="E600">
        <f t="shared" si="45"/>
        <v>8</v>
      </c>
      <c r="F600">
        <f t="shared" si="46"/>
        <v>2014</v>
      </c>
    </row>
    <row r="601" spans="1:6" x14ac:dyDescent="0.25">
      <c r="A601" s="109">
        <v>41874</v>
      </c>
      <c r="B601">
        <f t="shared" si="48"/>
        <v>34</v>
      </c>
      <c r="C601" s="109">
        <f t="shared" si="47"/>
        <v>0</v>
      </c>
      <c r="D601" s="109">
        <f t="shared" si="49"/>
        <v>41868</v>
      </c>
      <c r="E601">
        <f t="shared" si="45"/>
        <v>8</v>
      </c>
      <c r="F601">
        <f t="shared" si="46"/>
        <v>2014</v>
      </c>
    </row>
    <row r="602" spans="1:6" x14ac:dyDescent="0.25">
      <c r="A602" s="109">
        <v>41875</v>
      </c>
      <c r="B602">
        <f t="shared" si="48"/>
        <v>35</v>
      </c>
      <c r="C602" s="109">
        <f t="shared" si="47"/>
        <v>41875</v>
      </c>
      <c r="D602" s="109">
        <f t="shared" si="49"/>
        <v>41875</v>
      </c>
      <c r="E602">
        <f t="shared" si="45"/>
        <v>8</v>
      </c>
      <c r="F602">
        <f t="shared" si="46"/>
        <v>2014</v>
      </c>
    </row>
    <row r="603" spans="1:6" x14ac:dyDescent="0.25">
      <c r="A603" s="109">
        <v>41876</v>
      </c>
      <c r="B603">
        <f t="shared" si="48"/>
        <v>35</v>
      </c>
      <c r="C603" s="109">
        <f t="shared" si="47"/>
        <v>0</v>
      </c>
      <c r="D603" s="109">
        <f t="shared" si="49"/>
        <v>41875</v>
      </c>
      <c r="E603">
        <f t="shared" si="45"/>
        <v>8</v>
      </c>
      <c r="F603">
        <f t="shared" si="46"/>
        <v>2014</v>
      </c>
    </row>
    <row r="604" spans="1:6" x14ac:dyDescent="0.25">
      <c r="A604" s="109">
        <v>41877</v>
      </c>
      <c r="B604">
        <f t="shared" si="48"/>
        <v>35</v>
      </c>
      <c r="C604" s="109">
        <f t="shared" si="47"/>
        <v>0</v>
      </c>
      <c r="D604" s="109">
        <f t="shared" si="49"/>
        <v>41875</v>
      </c>
      <c r="E604">
        <f t="shared" si="45"/>
        <v>8</v>
      </c>
      <c r="F604">
        <f t="shared" si="46"/>
        <v>2014</v>
      </c>
    </row>
    <row r="605" spans="1:6" x14ac:dyDescent="0.25">
      <c r="A605" s="109">
        <v>41878</v>
      </c>
      <c r="B605">
        <f t="shared" si="48"/>
        <v>35</v>
      </c>
      <c r="C605" s="109">
        <f t="shared" si="47"/>
        <v>0</v>
      </c>
      <c r="D605" s="109">
        <f t="shared" si="49"/>
        <v>41875</v>
      </c>
      <c r="E605">
        <f t="shared" si="45"/>
        <v>8</v>
      </c>
      <c r="F605">
        <f t="shared" si="46"/>
        <v>2014</v>
      </c>
    </row>
    <row r="606" spans="1:6" x14ac:dyDescent="0.25">
      <c r="A606" s="109">
        <v>41879</v>
      </c>
      <c r="B606">
        <f t="shared" si="48"/>
        <v>35</v>
      </c>
      <c r="C606" s="109">
        <f t="shared" si="47"/>
        <v>0</v>
      </c>
      <c r="D606" s="109">
        <f t="shared" si="49"/>
        <v>41875</v>
      </c>
      <c r="E606">
        <f t="shared" si="45"/>
        <v>8</v>
      </c>
      <c r="F606">
        <f t="shared" si="46"/>
        <v>2014</v>
      </c>
    </row>
    <row r="607" spans="1:6" x14ac:dyDescent="0.25">
      <c r="A607" s="109">
        <v>41880</v>
      </c>
      <c r="B607">
        <f t="shared" si="48"/>
        <v>35</v>
      </c>
      <c r="C607" s="109">
        <f t="shared" si="47"/>
        <v>0</v>
      </c>
      <c r="D607" s="109">
        <f t="shared" si="49"/>
        <v>41875</v>
      </c>
      <c r="E607">
        <f t="shared" si="45"/>
        <v>8</v>
      </c>
      <c r="F607">
        <f t="shared" si="46"/>
        <v>2014</v>
      </c>
    </row>
    <row r="608" spans="1:6" x14ac:dyDescent="0.25">
      <c r="A608" s="109">
        <v>41881</v>
      </c>
      <c r="B608">
        <f t="shared" si="48"/>
        <v>35</v>
      </c>
      <c r="C608" s="109">
        <f t="shared" si="47"/>
        <v>0</v>
      </c>
      <c r="D608" s="109">
        <f t="shared" si="49"/>
        <v>41875</v>
      </c>
      <c r="E608">
        <f t="shared" si="45"/>
        <v>8</v>
      </c>
      <c r="F608">
        <f t="shared" si="46"/>
        <v>2014</v>
      </c>
    </row>
    <row r="609" spans="1:6" x14ac:dyDescent="0.25">
      <c r="A609" s="109">
        <v>41882</v>
      </c>
      <c r="B609">
        <f t="shared" si="48"/>
        <v>36</v>
      </c>
      <c r="C609" s="109">
        <f t="shared" si="47"/>
        <v>41882</v>
      </c>
      <c r="D609" s="109">
        <f t="shared" si="49"/>
        <v>41882</v>
      </c>
      <c r="E609">
        <f t="shared" si="45"/>
        <v>8</v>
      </c>
      <c r="F609">
        <f t="shared" si="46"/>
        <v>2014</v>
      </c>
    </row>
    <row r="610" spans="1:6" x14ac:dyDescent="0.25">
      <c r="A610" s="109">
        <v>41883</v>
      </c>
      <c r="B610">
        <f t="shared" si="48"/>
        <v>36</v>
      </c>
      <c r="C610" s="109">
        <f t="shared" si="47"/>
        <v>0</v>
      </c>
      <c r="D610" s="109">
        <f t="shared" si="49"/>
        <v>41882</v>
      </c>
      <c r="E610">
        <f t="shared" si="45"/>
        <v>9</v>
      </c>
      <c r="F610">
        <f t="shared" si="46"/>
        <v>2014</v>
      </c>
    </row>
    <row r="611" spans="1:6" x14ac:dyDescent="0.25">
      <c r="A611" s="109">
        <v>41884</v>
      </c>
      <c r="B611">
        <f t="shared" si="48"/>
        <v>36</v>
      </c>
      <c r="C611" s="109">
        <f t="shared" si="47"/>
        <v>0</v>
      </c>
      <c r="D611" s="109">
        <f t="shared" si="49"/>
        <v>41882</v>
      </c>
      <c r="E611">
        <f t="shared" si="45"/>
        <v>9</v>
      </c>
      <c r="F611">
        <f t="shared" si="46"/>
        <v>2014</v>
      </c>
    </row>
    <row r="612" spans="1:6" x14ac:dyDescent="0.25">
      <c r="A612" s="109">
        <v>41885</v>
      </c>
      <c r="B612">
        <f t="shared" si="48"/>
        <v>36</v>
      </c>
      <c r="C612" s="109">
        <f t="shared" si="47"/>
        <v>0</v>
      </c>
      <c r="D612" s="109">
        <f t="shared" si="49"/>
        <v>41882</v>
      </c>
      <c r="E612">
        <f t="shared" si="45"/>
        <v>9</v>
      </c>
      <c r="F612">
        <f t="shared" si="46"/>
        <v>2014</v>
      </c>
    </row>
    <row r="613" spans="1:6" x14ac:dyDescent="0.25">
      <c r="A613" s="109">
        <v>41886</v>
      </c>
      <c r="B613">
        <f t="shared" si="48"/>
        <v>36</v>
      </c>
      <c r="C613" s="109">
        <f t="shared" si="47"/>
        <v>0</v>
      </c>
      <c r="D613" s="109">
        <f t="shared" si="49"/>
        <v>41882</v>
      </c>
      <c r="E613">
        <f t="shared" si="45"/>
        <v>9</v>
      </c>
      <c r="F613">
        <f t="shared" si="46"/>
        <v>2014</v>
      </c>
    </row>
    <row r="614" spans="1:6" x14ac:dyDescent="0.25">
      <c r="A614" s="109">
        <v>41887</v>
      </c>
      <c r="B614">
        <f t="shared" si="48"/>
        <v>36</v>
      </c>
      <c r="C614" s="109">
        <f t="shared" si="47"/>
        <v>0</v>
      </c>
      <c r="D614" s="109">
        <f t="shared" si="49"/>
        <v>41882</v>
      </c>
      <c r="E614">
        <f t="shared" si="45"/>
        <v>9</v>
      </c>
      <c r="F614">
        <f t="shared" si="46"/>
        <v>2014</v>
      </c>
    </row>
    <row r="615" spans="1:6" x14ac:dyDescent="0.25">
      <c r="A615" s="109">
        <v>41888</v>
      </c>
      <c r="B615">
        <f t="shared" si="48"/>
        <v>36</v>
      </c>
      <c r="C615" s="109">
        <f t="shared" si="47"/>
        <v>0</v>
      </c>
      <c r="D615" s="109">
        <f t="shared" si="49"/>
        <v>41882</v>
      </c>
      <c r="E615">
        <f t="shared" si="45"/>
        <v>9</v>
      </c>
      <c r="F615">
        <f t="shared" si="46"/>
        <v>2014</v>
      </c>
    </row>
    <row r="616" spans="1:6" x14ac:dyDescent="0.25">
      <c r="A616" s="109">
        <v>41889</v>
      </c>
      <c r="B616">
        <f t="shared" si="48"/>
        <v>37</v>
      </c>
      <c r="C616" s="109">
        <f t="shared" si="47"/>
        <v>41889</v>
      </c>
      <c r="D616" s="109">
        <f t="shared" si="49"/>
        <v>41889</v>
      </c>
      <c r="E616">
        <f t="shared" si="45"/>
        <v>9</v>
      </c>
      <c r="F616">
        <f t="shared" si="46"/>
        <v>2014</v>
      </c>
    </row>
    <row r="617" spans="1:6" x14ac:dyDescent="0.25">
      <c r="A617" s="109">
        <v>41890</v>
      </c>
      <c r="B617">
        <f t="shared" si="48"/>
        <v>37</v>
      </c>
      <c r="C617" s="109">
        <f t="shared" si="47"/>
        <v>0</v>
      </c>
      <c r="D617" s="109">
        <f t="shared" si="49"/>
        <v>41889</v>
      </c>
      <c r="E617">
        <f t="shared" si="45"/>
        <v>9</v>
      </c>
      <c r="F617">
        <f t="shared" si="46"/>
        <v>2014</v>
      </c>
    </row>
    <row r="618" spans="1:6" x14ac:dyDescent="0.25">
      <c r="A618" s="109">
        <v>41891</v>
      </c>
      <c r="B618">
        <f t="shared" si="48"/>
        <v>37</v>
      </c>
      <c r="C618" s="109">
        <f t="shared" si="47"/>
        <v>0</v>
      </c>
      <c r="D618" s="109">
        <f t="shared" si="49"/>
        <v>41889</v>
      </c>
      <c r="E618">
        <f t="shared" si="45"/>
        <v>9</v>
      </c>
      <c r="F618">
        <f t="shared" si="46"/>
        <v>2014</v>
      </c>
    </row>
    <row r="619" spans="1:6" x14ac:dyDescent="0.25">
      <c r="A619" s="109">
        <v>41892</v>
      </c>
      <c r="B619">
        <f t="shared" si="48"/>
        <v>37</v>
      </c>
      <c r="C619" s="109">
        <f t="shared" si="47"/>
        <v>0</v>
      </c>
      <c r="D619" s="109">
        <f t="shared" si="49"/>
        <v>41889</v>
      </c>
      <c r="E619">
        <f t="shared" si="45"/>
        <v>9</v>
      </c>
      <c r="F619">
        <f t="shared" si="46"/>
        <v>2014</v>
      </c>
    </row>
    <row r="620" spans="1:6" x14ac:dyDescent="0.25">
      <c r="A620" s="109">
        <v>41893</v>
      </c>
      <c r="B620">
        <f t="shared" si="48"/>
        <v>37</v>
      </c>
      <c r="C620" s="109">
        <f t="shared" si="47"/>
        <v>0</v>
      </c>
      <c r="D620" s="109">
        <f t="shared" si="49"/>
        <v>41889</v>
      </c>
      <c r="E620">
        <f t="shared" si="45"/>
        <v>9</v>
      </c>
      <c r="F620">
        <f t="shared" si="46"/>
        <v>2014</v>
      </c>
    </row>
    <row r="621" spans="1:6" x14ac:dyDescent="0.25">
      <c r="A621" s="109">
        <v>41894</v>
      </c>
      <c r="B621">
        <f t="shared" si="48"/>
        <v>37</v>
      </c>
      <c r="C621" s="109">
        <f t="shared" si="47"/>
        <v>0</v>
      </c>
      <c r="D621" s="109">
        <f t="shared" si="49"/>
        <v>41889</v>
      </c>
      <c r="E621">
        <f t="shared" si="45"/>
        <v>9</v>
      </c>
      <c r="F621">
        <f t="shared" si="46"/>
        <v>2014</v>
      </c>
    </row>
    <row r="622" spans="1:6" x14ac:dyDescent="0.25">
      <c r="A622" s="109">
        <v>41895</v>
      </c>
      <c r="B622">
        <f t="shared" si="48"/>
        <v>37</v>
      </c>
      <c r="C622" s="109">
        <f t="shared" si="47"/>
        <v>0</v>
      </c>
      <c r="D622" s="109">
        <f t="shared" si="49"/>
        <v>41889</v>
      </c>
      <c r="E622">
        <f t="shared" si="45"/>
        <v>9</v>
      </c>
      <c r="F622">
        <f t="shared" si="46"/>
        <v>2014</v>
      </c>
    </row>
    <row r="623" spans="1:6" x14ac:dyDescent="0.25">
      <c r="A623" s="109">
        <v>41896</v>
      </c>
      <c r="B623">
        <f t="shared" si="48"/>
        <v>38</v>
      </c>
      <c r="C623" s="109">
        <f t="shared" si="47"/>
        <v>41896</v>
      </c>
      <c r="D623" s="109">
        <f t="shared" si="49"/>
        <v>41896</v>
      </c>
      <c r="E623">
        <f t="shared" si="45"/>
        <v>9</v>
      </c>
      <c r="F623">
        <f t="shared" si="46"/>
        <v>2014</v>
      </c>
    </row>
    <row r="624" spans="1:6" x14ac:dyDescent="0.25">
      <c r="A624" s="109">
        <v>41897</v>
      </c>
      <c r="B624">
        <f t="shared" si="48"/>
        <v>38</v>
      </c>
      <c r="C624" s="109">
        <f t="shared" si="47"/>
        <v>0</v>
      </c>
      <c r="D624" s="109">
        <f t="shared" si="49"/>
        <v>41896</v>
      </c>
      <c r="E624">
        <f t="shared" si="45"/>
        <v>9</v>
      </c>
      <c r="F624">
        <f t="shared" si="46"/>
        <v>2014</v>
      </c>
    </row>
    <row r="625" spans="1:6" x14ac:dyDescent="0.25">
      <c r="A625" s="109">
        <v>41898</v>
      </c>
      <c r="B625">
        <f t="shared" si="48"/>
        <v>38</v>
      </c>
      <c r="C625" s="109">
        <f t="shared" si="47"/>
        <v>0</v>
      </c>
      <c r="D625" s="109">
        <f t="shared" si="49"/>
        <v>41896</v>
      </c>
      <c r="E625">
        <f t="shared" si="45"/>
        <v>9</v>
      </c>
      <c r="F625">
        <f t="shared" si="46"/>
        <v>2014</v>
      </c>
    </row>
    <row r="626" spans="1:6" x14ac:dyDescent="0.25">
      <c r="A626" s="109">
        <v>41899</v>
      </c>
      <c r="B626">
        <f t="shared" si="48"/>
        <v>38</v>
      </c>
      <c r="C626" s="109">
        <f t="shared" si="47"/>
        <v>0</v>
      </c>
      <c r="D626" s="109">
        <f t="shared" si="49"/>
        <v>41896</v>
      </c>
      <c r="E626">
        <f t="shared" si="45"/>
        <v>9</v>
      </c>
      <c r="F626">
        <f t="shared" si="46"/>
        <v>2014</v>
      </c>
    </row>
    <row r="627" spans="1:6" x14ac:dyDescent="0.25">
      <c r="A627" s="109">
        <v>41900</v>
      </c>
      <c r="B627">
        <f t="shared" si="48"/>
        <v>38</v>
      </c>
      <c r="C627" s="109">
        <f t="shared" si="47"/>
        <v>0</v>
      </c>
      <c r="D627" s="109">
        <f t="shared" si="49"/>
        <v>41896</v>
      </c>
      <c r="E627">
        <f t="shared" si="45"/>
        <v>9</v>
      </c>
      <c r="F627">
        <f t="shared" si="46"/>
        <v>2014</v>
      </c>
    </row>
    <row r="628" spans="1:6" x14ac:dyDescent="0.25">
      <c r="A628" s="109">
        <v>41901</v>
      </c>
      <c r="B628">
        <f t="shared" si="48"/>
        <v>38</v>
      </c>
      <c r="C628" s="109">
        <f t="shared" si="47"/>
        <v>0</v>
      </c>
      <c r="D628" s="109">
        <f t="shared" si="49"/>
        <v>41896</v>
      </c>
      <c r="E628">
        <f t="shared" si="45"/>
        <v>9</v>
      </c>
      <c r="F628">
        <f t="shared" si="46"/>
        <v>2014</v>
      </c>
    </row>
    <row r="629" spans="1:6" x14ac:dyDescent="0.25">
      <c r="A629" s="109">
        <v>41902</v>
      </c>
      <c r="B629">
        <f t="shared" si="48"/>
        <v>38</v>
      </c>
      <c r="C629" s="109">
        <f t="shared" si="47"/>
        <v>0</v>
      </c>
      <c r="D629" s="109">
        <f t="shared" si="49"/>
        <v>41896</v>
      </c>
      <c r="E629">
        <f t="shared" si="45"/>
        <v>9</v>
      </c>
      <c r="F629">
        <f t="shared" si="46"/>
        <v>2014</v>
      </c>
    </row>
    <row r="630" spans="1:6" x14ac:dyDescent="0.25">
      <c r="A630" s="109">
        <v>41903</v>
      </c>
      <c r="B630">
        <f t="shared" si="48"/>
        <v>39</v>
      </c>
      <c r="C630" s="109">
        <f t="shared" si="47"/>
        <v>41903</v>
      </c>
      <c r="D630" s="109">
        <f t="shared" si="49"/>
        <v>41903</v>
      </c>
      <c r="E630">
        <f t="shared" si="45"/>
        <v>9</v>
      </c>
      <c r="F630">
        <f t="shared" si="46"/>
        <v>2014</v>
      </c>
    </row>
    <row r="631" spans="1:6" x14ac:dyDescent="0.25">
      <c r="A631" s="109">
        <v>41904</v>
      </c>
      <c r="B631">
        <f t="shared" si="48"/>
        <v>39</v>
      </c>
      <c r="C631" s="109">
        <f t="shared" si="47"/>
        <v>0</v>
      </c>
      <c r="D631" s="109">
        <f t="shared" si="49"/>
        <v>41903</v>
      </c>
      <c r="E631">
        <f t="shared" si="45"/>
        <v>9</v>
      </c>
      <c r="F631">
        <f t="shared" si="46"/>
        <v>2014</v>
      </c>
    </row>
    <row r="632" spans="1:6" x14ac:dyDescent="0.25">
      <c r="A632" s="109">
        <v>41905</v>
      </c>
      <c r="B632">
        <f t="shared" si="48"/>
        <v>39</v>
      </c>
      <c r="C632" s="109">
        <f t="shared" si="47"/>
        <v>0</v>
      </c>
      <c r="D632" s="109">
        <f t="shared" si="49"/>
        <v>41903</v>
      </c>
      <c r="E632">
        <f t="shared" si="45"/>
        <v>9</v>
      </c>
      <c r="F632">
        <f t="shared" si="46"/>
        <v>2014</v>
      </c>
    </row>
    <row r="633" spans="1:6" x14ac:dyDescent="0.25">
      <c r="A633" s="109">
        <v>41906</v>
      </c>
      <c r="B633">
        <f t="shared" si="48"/>
        <v>39</v>
      </c>
      <c r="C633" s="109">
        <f t="shared" si="47"/>
        <v>0</v>
      </c>
      <c r="D633" s="109">
        <f t="shared" si="49"/>
        <v>41903</v>
      </c>
      <c r="E633">
        <f t="shared" si="45"/>
        <v>9</v>
      </c>
      <c r="F633">
        <f t="shared" si="46"/>
        <v>2014</v>
      </c>
    </row>
    <row r="634" spans="1:6" x14ac:dyDescent="0.25">
      <c r="A634" s="109">
        <v>41907</v>
      </c>
      <c r="B634">
        <f t="shared" si="48"/>
        <v>39</v>
      </c>
      <c r="C634" s="109">
        <f t="shared" si="47"/>
        <v>0</v>
      </c>
      <c r="D634" s="109">
        <f t="shared" si="49"/>
        <v>41903</v>
      </c>
      <c r="E634">
        <f t="shared" si="45"/>
        <v>9</v>
      </c>
      <c r="F634">
        <f t="shared" si="46"/>
        <v>2014</v>
      </c>
    </row>
    <row r="635" spans="1:6" x14ac:dyDescent="0.25">
      <c r="A635" s="109">
        <v>41908</v>
      </c>
      <c r="B635">
        <f t="shared" si="48"/>
        <v>39</v>
      </c>
      <c r="C635" s="109">
        <f t="shared" si="47"/>
        <v>0</v>
      </c>
      <c r="D635" s="109">
        <f t="shared" si="49"/>
        <v>41903</v>
      </c>
      <c r="E635">
        <f t="shared" si="45"/>
        <v>9</v>
      </c>
      <c r="F635">
        <f t="shared" si="46"/>
        <v>2014</v>
      </c>
    </row>
    <row r="636" spans="1:6" x14ac:dyDescent="0.25">
      <c r="A636" s="109">
        <v>41909</v>
      </c>
      <c r="B636">
        <f t="shared" si="48"/>
        <v>39</v>
      </c>
      <c r="C636" s="109">
        <f t="shared" si="47"/>
        <v>0</v>
      </c>
      <c r="D636" s="109">
        <f t="shared" si="49"/>
        <v>41903</v>
      </c>
      <c r="E636">
        <f t="shared" si="45"/>
        <v>9</v>
      </c>
      <c r="F636">
        <f t="shared" si="46"/>
        <v>2014</v>
      </c>
    </row>
    <row r="637" spans="1:6" x14ac:dyDescent="0.25">
      <c r="A637" s="109">
        <v>41910</v>
      </c>
      <c r="B637">
        <f t="shared" si="48"/>
        <v>40</v>
      </c>
      <c r="C637" s="109">
        <f t="shared" si="47"/>
        <v>41910</v>
      </c>
      <c r="D637" s="109">
        <f t="shared" si="49"/>
        <v>41910</v>
      </c>
      <c r="E637">
        <f t="shared" si="45"/>
        <v>9</v>
      </c>
      <c r="F637">
        <f t="shared" si="46"/>
        <v>2014</v>
      </c>
    </row>
    <row r="638" spans="1:6" x14ac:dyDescent="0.25">
      <c r="A638" s="109">
        <v>41911</v>
      </c>
      <c r="B638">
        <f t="shared" si="48"/>
        <v>40</v>
      </c>
      <c r="C638" s="109">
        <f t="shared" si="47"/>
        <v>0</v>
      </c>
      <c r="D638" s="109">
        <f t="shared" si="49"/>
        <v>41910</v>
      </c>
      <c r="E638">
        <f t="shared" si="45"/>
        <v>9</v>
      </c>
      <c r="F638">
        <f t="shared" si="46"/>
        <v>2014</v>
      </c>
    </row>
    <row r="639" spans="1:6" x14ac:dyDescent="0.25">
      <c r="A639" s="109">
        <v>41912</v>
      </c>
      <c r="B639">
        <f t="shared" si="48"/>
        <v>40</v>
      </c>
      <c r="C639" s="109">
        <f t="shared" si="47"/>
        <v>0</v>
      </c>
      <c r="D639" s="109">
        <f t="shared" si="49"/>
        <v>41910</v>
      </c>
      <c r="E639">
        <f t="shared" si="45"/>
        <v>9</v>
      </c>
      <c r="F639">
        <f t="shared" si="46"/>
        <v>2014</v>
      </c>
    </row>
    <row r="640" spans="1:6" x14ac:dyDescent="0.25">
      <c r="A640" s="109">
        <v>41913</v>
      </c>
      <c r="B640">
        <f t="shared" si="48"/>
        <v>40</v>
      </c>
      <c r="C640" s="109">
        <f t="shared" si="47"/>
        <v>0</v>
      </c>
      <c r="D640" s="109">
        <f t="shared" si="49"/>
        <v>41910</v>
      </c>
      <c r="E640">
        <f t="shared" si="45"/>
        <v>10</v>
      </c>
      <c r="F640">
        <f t="shared" si="46"/>
        <v>2014</v>
      </c>
    </row>
    <row r="641" spans="1:6" x14ac:dyDescent="0.25">
      <c r="A641" s="109">
        <v>41914</v>
      </c>
      <c r="B641">
        <f t="shared" si="48"/>
        <v>40</v>
      </c>
      <c r="C641" s="109">
        <f t="shared" si="47"/>
        <v>0</v>
      </c>
      <c r="D641" s="109">
        <f t="shared" si="49"/>
        <v>41910</v>
      </c>
      <c r="E641">
        <f t="shared" ref="E641:E704" si="50">MONTH(A641)</f>
        <v>10</v>
      </c>
      <c r="F641">
        <f t="shared" ref="F641:F704" si="51">YEAR(A641)</f>
        <v>2014</v>
      </c>
    </row>
    <row r="642" spans="1:6" x14ac:dyDescent="0.25">
      <c r="A642" s="109">
        <v>41915</v>
      </c>
      <c r="B642">
        <f t="shared" si="48"/>
        <v>40</v>
      </c>
      <c r="C642" s="109">
        <f t="shared" ref="C642:C705" si="52">IF(IF(B642=B641,0,B642)&gt;0,A642,0)</f>
        <v>0</v>
      </c>
      <c r="D642" s="109">
        <f t="shared" si="49"/>
        <v>41910</v>
      </c>
      <c r="E642">
        <f t="shared" si="50"/>
        <v>10</v>
      </c>
      <c r="F642">
        <f t="shared" si="51"/>
        <v>2014</v>
      </c>
    </row>
    <row r="643" spans="1:6" x14ac:dyDescent="0.25">
      <c r="A643" s="109">
        <v>41916</v>
      </c>
      <c r="B643">
        <f t="shared" ref="B643:B706" si="53">WEEKNUM(A643)</f>
        <v>40</v>
      </c>
      <c r="C643" s="109">
        <f t="shared" si="52"/>
        <v>0</v>
      </c>
      <c r="D643" s="109">
        <f t="shared" si="49"/>
        <v>41910</v>
      </c>
      <c r="E643">
        <f t="shared" si="50"/>
        <v>10</v>
      </c>
      <c r="F643">
        <f t="shared" si="51"/>
        <v>2014</v>
      </c>
    </row>
    <row r="644" spans="1:6" x14ac:dyDescent="0.25">
      <c r="A644" s="109">
        <v>41917</v>
      </c>
      <c r="B644">
        <f t="shared" si="53"/>
        <v>41</v>
      </c>
      <c r="C644" s="109">
        <f t="shared" si="52"/>
        <v>41917</v>
      </c>
      <c r="D644" s="109">
        <f t="shared" si="49"/>
        <v>41917</v>
      </c>
      <c r="E644">
        <f t="shared" si="50"/>
        <v>10</v>
      </c>
      <c r="F644">
        <f t="shared" si="51"/>
        <v>2014</v>
      </c>
    </row>
    <row r="645" spans="1:6" x14ac:dyDescent="0.25">
      <c r="A645" s="109">
        <v>41918</v>
      </c>
      <c r="B645">
        <f t="shared" si="53"/>
        <v>41</v>
      </c>
      <c r="C645" s="109">
        <f t="shared" si="52"/>
        <v>0</v>
      </c>
      <c r="D645" s="109">
        <f t="shared" si="49"/>
        <v>41917</v>
      </c>
      <c r="E645">
        <f t="shared" si="50"/>
        <v>10</v>
      </c>
      <c r="F645">
        <f t="shared" si="51"/>
        <v>2014</v>
      </c>
    </row>
    <row r="646" spans="1:6" x14ac:dyDescent="0.25">
      <c r="A646" s="109">
        <v>41919</v>
      </c>
      <c r="B646">
        <f t="shared" si="53"/>
        <v>41</v>
      </c>
      <c r="C646" s="109">
        <f t="shared" si="52"/>
        <v>0</v>
      </c>
      <c r="D646" s="109">
        <f t="shared" si="49"/>
        <v>41917</v>
      </c>
      <c r="E646">
        <f t="shared" si="50"/>
        <v>10</v>
      </c>
      <c r="F646">
        <f t="shared" si="51"/>
        <v>2014</v>
      </c>
    </row>
    <row r="647" spans="1:6" x14ac:dyDescent="0.25">
      <c r="A647" s="109">
        <v>41920</v>
      </c>
      <c r="B647">
        <f t="shared" si="53"/>
        <v>41</v>
      </c>
      <c r="C647" s="109">
        <f t="shared" si="52"/>
        <v>0</v>
      </c>
      <c r="D647" s="109">
        <f t="shared" si="49"/>
        <v>41917</v>
      </c>
      <c r="E647">
        <f t="shared" si="50"/>
        <v>10</v>
      </c>
      <c r="F647">
        <f t="shared" si="51"/>
        <v>2014</v>
      </c>
    </row>
    <row r="648" spans="1:6" x14ac:dyDescent="0.25">
      <c r="A648" s="109">
        <v>41921</v>
      </c>
      <c r="B648">
        <f t="shared" si="53"/>
        <v>41</v>
      </c>
      <c r="C648" s="109">
        <f t="shared" si="52"/>
        <v>0</v>
      </c>
      <c r="D648" s="109">
        <f t="shared" ref="D648:D711" si="54">IF(C648&gt;0,C648,IF(C647&gt;0,C647,IF(C646&gt;0,C646,IF(C645&gt;0,C645,IF(C644&gt;0,C644,IF(C643&gt;0,C643,IF(C642&gt;0,C642,"ERROR")))))))</f>
        <v>41917</v>
      </c>
      <c r="E648">
        <f t="shared" si="50"/>
        <v>10</v>
      </c>
      <c r="F648">
        <f t="shared" si="51"/>
        <v>2014</v>
      </c>
    </row>
    <row r="649" spans="1:6" x14ac:dyDescent="0.25">
      <c r="A649" s="109">
        <v>41922</v>
      </c>
      <c r="B649">
        <f t="shared" si="53"/>
        <v>41</v>
      </c>
      <c r="C649" s="109">
        <f t="shared" si="52"/>
        <v>0</v>
      </c>
      <c r="D649" s="109">
        <f t="shared" si="54"/>
        <v>41917</v>
      </c>
      <c r="E649">
        <f t="shared" si="50"/>
        <v>10</v>
      </c>
      <c r="F649">
        <f t="shared" si="51"/>
        <v>2014</v>
      </c>
    </row>
    <row r="650" spans="1:6" x14ac:dyDescent="0.25">
      <c r="A650" s="109">
        <v>41923</v>
      </c>
      <c r="B650">
        <f t="shared" si="53"/>
        <v>41</v>
      </c>
      <c r="C650" s="109">
        <f t="shared" si="52"/>
        <v>0</v>
      </c>
      <c r="D650" s="109">
        <f t="shared" si="54"/>
        <v>41917</v>
      </c>
      <c r="E650">
        <f t="shared" si="50"/>
        <v>10</v>
      </c>
      <c r="F650">
        <f t="shared" si="51"/>
        <v>2014</v>
      </c>
    </row>
    <row r="651" spans="1:6" x14ac:dyDescent="0.25">
      <c r="A651" s="109">
        <v>41924</v>
      </c>
      <c r="B651">
        <f t="shared" si="53"/>
        <v>42</v>
      </c>
      <c r="C651" s="109">
        <f t="shared" si="52"/>
        <v>41924</v>
      </c>
      <c r="D651" s="109">
        <f t="shared" si="54"/>
        <v>41924</v>
      </c>
      <c r="E651">
        <f t="shared" si="50"/>
        <v>10</v>
      </c>
      <c r="F651">
        <f t="shared" si="51"/>
        <v>2014</v>
      </c>
    </row>
    <row r="652" spans="1:6" x14ac:dyDescent="0.25">
      <c r="A652" s="109">
        <v>41925</v>
      </c>
      <c r="B652">
        <f t="shared" si="53"/>
        <v>42</v>
      </c>
      <c r="C652" s="109">
        <f t="shared" si="52"/>
        <v>0</v>
      </c>
      <c r="D652" s="109">
        <f t="shared" si="54"/>
        <v>41924</v>
      </c>
      <c r="E652">
        <f t="shared" si="50"/>
        <v>10</v>
      </c>
      <c r="F652">
        <f t="shared" si="51"/>
        <v>2014</v>
      </c>
    </row>
    <row r="653" spans="1:6" x14ac:dyDescent="0.25">
      <c r="A653" s="109">
        <v>41926</v>
      </c>
      <c r="B653">
        <f t="shared" si="53"/>
        <v>42</v>
      </c>
      <c r="C653" s="109">
        <f t="shared" si="52"/>
        <v>0</v>
      </c>
      <c r="D653" s="109">
        <f t="shared" si="54"/>
        <v>41924</v>
      </c>
      <c r="E653">
        <f t="shared" si="50"/>
        <v>10</v>
      </c>
      <c r="F653">
        <f t="shared" si="51"/>
        <v>2014</v>
      </c>
    </row>
    <row r="654" spans="1:6" x14ac:dyDescent="0.25">
      <c r="A654" s="109">
        <v>41927</v>
      </c>
      <c r="B654">
        <f t="shared" si="53"/>
        <v>42</v>
      </c>
      <c r="C654" s="109">
        <f t="shared" si="52"/>
        <v>0</v>
      </c>
      <c r="D654" s="109">
        <f t="shared" si="54"/>
        <v>41924</v>
      </c>
      <c r="E654">
        <f t="shared" si="50"/>
        <v>10</v>
      </c>
      <c r="F654">
        <f t="shared" si="51"/>
        <v>2014</v>
      </c>
    </row>
    <row r="655" spans="1:6" x14ac:dyDescent="0.25">
      <c r="A655" s="109">
        <v>41928</v>
      </c>
      <c r="B655">
        <f t="shared" si="53"/>
        <v>42</v>
      </c>
      <c r="C655" s="109">
        <f t="shared" si="52"/>
        <v>0</v>
      </c>
      <c r="D655" s="109">
        <f t="shared" si="54"/>
        <v>41924</v>
      </c>
      <c r="E655">
        <f t="shared" si="50"/>
        <v>10</v>
      </c>
      <c r="F655">
        <f t="shared" si="51"/>
        <v>2014</v>
      </c>
    </row>
    <row r="656" spans="1:6" x14ac:dyDescent="0.25">
      <c r="A656" s="109">
        <v>41929</v>
      </c>
      <c r="B656">
        <f t="shared" si="53"/>
        <v>42</v>
      </c>
      <c r="C656" s="109">
        <f t="shared" si="52"/>
        <v>0</v>
      </c>
      <c r="D656" s="109">
        <f t="shared" si="54"/>
        <v>41924</v>
      </c>
      <c r="E656">
        <f t="shared" si="50"/>
        <v>10</v>
      </c>
      <c r="F656">
        <f t="shared" si="51"/>
        <v>2014</v>
      </c>
    </row>
    <row r="657" spans="1:6" x14ac:dyDescent="0.25">
      <c r="A657" s="109">
        <v>41930</v>
      </c>
      <c r="B657">
        <f t="shared" si="53"/>
        <v>42</v>
      </c>
      <c r="C657" s="109">
        <f t="shared" si="52"/>
        <v>0</v>
      </c>
      <c r="D657" s="109">
        <f t="shared" si="54"/>
        <v>41924</v>
      </c>
      <c r="E657">
        <f t="shared" si="50"/>
        <v>10</v>
      </c>
      <c r="F657">
        <f t="shared" si="51"/>
        <v>2014</v>
      </c>
    </row>
    <row r="658" spans="1:6" x14ac:dyDescent="0.25">
      <c r="A658" s="109">
        <v>41931</v>
      </c>
      <c r="B658">
        <f t="shared" si="53"/>
        <v>43</v>
      </c>
      <c r="C658" s="109">
        <f t="shared" si="52"/>
        <v>41931</v>
      </c>
      <c r="D658" s="109">
        <f t="shared" si="54"/>
        <v>41931</v>
      </c>
      <c r="E658">
        <f t="shared" si="50"/>
        <v>10</v>
      </c>
      <c r="F658">
        <f t="shared" si="51"/>
        <v>2014</v>
      </c>
    </row>
    <row r="659" spans="1:6" x14ac:dyDescent="0.25">
      <c r="A659" s="109">
        <v>41932</v>
      </c>
      <c r="B659">
        <f t="shared" si="53"/>
        <v>43</v>
      </c>
      <c r="C659" s="109">
        <f t="shared" si="52"/>
        <v>0</v>
      </c>
      <c r="D659" s="109">
        <f t="shared" si="54"/>
        <v>41931</v>
      </c>
      <c r="E659">
        <f t="shared" si="50"/>
        <v>10</v>
      </c>
      <c r="F659">
        <f t="shared" si="51"/>
        <v>2014</v>
      </c>
    </row>
    <row r="660" spans="1:6" x14ac:dyDescent="0.25">
      <c r="A660" s="109">
        <v>41933</v>
      </c>
      <c r="B660">
        <f t="shared" si="53"/>
        <v>43</v>
      </c>
      <c r="C660" s="109">
        <f t="shared" si="52"/>
        <v>0</v>
      </c>
      <c r="D660" s="109">
        <f t="shared" si="54"/>
        <v>41931</v>
      </c>
      <c r="E660">
        <f t="shared" si="50"/>
        <v>10</v>
      </c>
      <c r="F660">
        <f t="shared" si="51"/>
        <v>2014</v>
      </c>
    </row>
    <row r="661" spans="1:6" x14ac:dyDescent="0.25">
      <c r="A661" s="109">
        <v>41934</v>
      </c>
      <c r="B661">
        <f t="shared" si="53"/>
        <v>43</v>
      </c>
      <c r="C661" s="109">
        <f t="shared" si="52"/>
        <v>0</v>
      </c>
      <c r="D661" s="109">
        <f t="shared" si="54"/>
        <v>41931</v>
      </c>
      <c r="E661">
        <f t="shared" si="50"/>
        <v>10</v>
      </c>
      <c r="F661">
        <f t="shared" si="51"/>
        <v>2014</v>
      </c>
    </row>
    <row r="662" spans="1:6" x14ac:dyDescent="0.25">
      <c r="A662" s="109">
        <v>41935</v>
      </c>
      <c r="B662">
        <f t="shared" si="53"/>
        <v>43</v>
      </c>
      <c r="C662" s="109">
        <f t="shared" si="52"/>
        <v>0</v>
      </c>
      <c r="D662" s="109">
        <f t="shared" si="54"/>
        <v>41931</v>
      </c>
      <c r="E662">
        <f t="shared" si="50"/>
        <v>10</v>
      </c>
      <c r="F662">
        <f t="shared" si="51"/>
        <v>2014</v>
      </c>
    </row>
    <row r="663" spans="1:6" x14ac:dyDescent="0.25">
      <c r="A663" s="109">
        <v>41936</v>
      </c>
      <c r="B663">
        <f t="shared" si="53"/>
        <v>43</v>
      </c>
      <c r="C663" s="109">
        <f t="shared" si="52"/>
        <v>0</v>
      </c>
      <c r="D663" s="109">
        <f t="shared" si="54"/>
        <v>41931</v>
      </c>
      <c r="E663">
        <f t="shared" si="50"/>
        <v>10</v>
      </c>
      <c r="F663">
        <f t="shared" si="51"/>
        <v>2014</v>
      </c>
    </row>
    <row r="664" spans="1:6" x14ac:dyDescent="0.25">
      <c r="A664" s="109">
        <v>41937</v>
      </c>
      <c r="B664">
        <f t="shared" si="53"/>
        <v>43</v>
      </c>
      <c r="C664" s="109">
        <f t="shared" si="52"/>
        <v>0</v>
      </c>
      <c r="D664" s="109">
        <f t="shared" si="54"/>
        <v>41931</v>
      </c>
      <c r="E664">
        <f t="shared" si="50"/>
        <v>10</v>
      </c>
      <c r="F664">
        <f t="shared" si="51"/>
        <v>2014</v>
      </c>
    </row>
    <row r="665" spans="1:6" x14ac:dyDescent="0.25">
      <c r="A665" s="109">
        <v>41938</v>
      </c>
      <c r="B665">
        <f t="shared" si="53"/>
        <v>44</v>
      </c>
      <c r="C665" s="109">
        <f t="shared" si="52"/>
        <v>41938</v>
      </c>
      <c r="D665" s="109">
        <f t="shared" si="54"/>
        <v>41938</v>
      </c>
      <c r="E665">
        <f t="shared" si="50"/>
        <v>10</v>
      </c>
      <c r="F665">
        <f t="shared" si="51"/>
        <v>2014</v>
      </c>
    </row>
    <row r="666" spans="1:6" x14ac:dyDescent="0.25">
      <c r="A666" s="109">
        <v>41939</v>
      </c>
      <c r="B666">
        <f t="shared" si="53"/>
        <v>44</v>
      </c>
      <c r="C666" s="109">
        <f t="shared" si="52"/>
        <v>0</v>
      </c>
      <c r="D666" s="109">
        <f t="shared" si="54"/>
        <v>41938</v>
      </c>
      <c r="E666">
        <f t="shared" si="50"/>
        <v>10</v>
      </c>
      <c r="F666">
        <f t="shared" si="51"/>
        <v>2014</v>
      </c>
    </row>
    <row r="667" spans="1:6" x14ac:dyDescent="0.25">
      <c r="A667" s="109">
        <v>41940</v>
      </c>
      <c r="B667">
        <f t="shared" si="53"/>
        <v>44</v>
      </c>
      <c r="C667" s="109">
        <f t="shared" si="52"/>
        <v>0</v>
      </c>
      <c r="D667" s="109">
        <f t="shared" si="54"/>
        <v>41938</v>
      </c>
      <c r="E667">
        <f t="shared" si="50"/>
        <v>10</v>
      </c>
      <c r="F667">
        <f t="shared" si="51"/>
        <v>2014</v>
      </c>
    </row>
    <row r="668" spans="1:6" x14ac:dyDescent="0.25">
      <c r="A668" s="109">
        <v>41941</v>
      </c>
      <c r="B668">
        <f t="shared" si="53"/>
        <v>44</v>
      </c>
      <c r="C668" s="109">
        <f t="shared" si="52"/>
        <v>0</v>
      </c>
      <c r="D668" s="109">
        <f t="shared" si="54"/>
        <v>41938</v>
      </c>
      <c r="E668">
        <f t="shared" si="50"/>
        <v>10</v>
      </c>
      <c r="F668">
        <f t="shared" si="51"/>
        <v>2014</v>
      </c>
    </row>
    <row r="669" spans="1:6" x14ac:dyDescent="0.25">
      <c r="A669" s="109">
        <v>41942</v>
      </c>
      <c r="B669">
        <f t="shared" si="53"/>
        <v>44</v>
      </c>
      <c r="C669" s="109">
        <f t="shared" si="52"/>
        <v>0</v>
      </c>
      <c r="D669" s="109">
        <f t="shared" si="54"/>
        <v>41938</v>
      </c>
      <c r="E669">
        <f t="shared" si="50"/>
        <v>10</v>
      </c>
      <c r="F669">
        <f t="shared" si="51"/>
        <v>2014</v>
      </c>
    </row>
    <row r="670" spans="1:6" x14ac:dyDescent="0.25">
      <c r="A670" s="109">
        <v>41943</v>
      </c>
      <c r="B670">
        <f t="shared" si="53"/>
        <v>44</v>
      </c>
      <c r="C670" s="109">
        <f t="shared" si="52"/>
        <v>0</v>
      </c>
      <c r="D670" s="109">
        <f t="shared" si="54"/>
        <v>41938</v>
      </c>
      <c r="E670">
        <f t="shared" si="50"/>
        <v>10</v>
      </c>
      <c r="F670">
        <f t="shared" si="51"/>
        <v>2014</v>
      </c>
    </row>
    <row r="671" spans="1:6" x14ac:dyDescent="0.25">
      <c r="A671" s="109">
        <v>41944</v>
      </c>
      <c r="B671">
        <f t="shared" si="53"/>
        <v>44</v>
      </c>
      <c r="C671" s="109">
        <f t="shared" si="52"/>
        <v>0</v>
      </c>
      <c r="D671" s="109">
        <f t="shared" si="54"/>
        <v>41938</v>
      </c>
      <c r="E671">
        <f t="shared" si="50"/>
        <v>11</v>
      </c>
      <c r="F671">
        <f t="shared" si="51"/>
        <v>2014</v>
      </c>
    </row>
    <row r="672" spans="1:6" x14ac:dyDescent="0.25">
      <c r="A672" s="109">
        <v>41945</v>
      </c>
      <c r="B672">
        <f t="shared" si="53"/>
        <v>45</v>
      </c>
      <c r="C672" s="109">
        <f t="shared" si="52"/>
        <v>41945</v>
      </c>
      <c r="D672" s="109">
        <f t="shared" si="54"/>
        <v>41945</v>
      </c>
      <c r="E672">
        <f t="shared" si="50"/>
        <v>11</v>
      </c>
      <c r="F672">
        <f t="shared" si="51"/>
        <v>2014</v>
      </c>
    </row>
    <row r="673" spans="1:6" x14ac:dyDescent="0.25">
      <c r="A673" s="109">
        <v>41946</v>
      </c>
      <c r="B673">
        <f t="shared" si="53"/>
        <v>45</v>
      </c>
      <c r="C673" s="109">
        <f t="shared" si="52"/>
        <v>0</v>
      </c>
      <c r="D673" s="109">
        <f t="shared" si="54"/>
        <v>41945</v>
      </c>
      <c r="E673">
        <f t="shared" si="50"/>
        <v>11</v>
      </c>
      <c r="F673">
        <f t="shared" si="51"/>
        <v>2014</v>
      </c>
    </row>
    <row r="674" spans="1:6" x14ac:dyDescent="0.25">
      <c r="A674" s="109">
        <v>41947</v>
      </c>
      <c r="B674">
        <f t="shared" si="53"/>
        <v>45</v>
      </c>
      <c r="C674" s="109">
        <f t="shared" si="52"/>
        <v>0</v>
      </c>
      <c r="D674" s="109">
        <f t="shared" si="54"/>
        <v>41945</v>
      </c>
      <c r="E674">
        <f t="shared" si="50"/>
        <v>11</v>
      </c>
      <c r="F674">
        <f t="shared" si="51"/>
        <v>2014</v>
      </c>
    </row>
    <row r="675" spans="1:6" x14ac:dyDescent="0.25">
      <c r="A675" s="109">
        <v>41948</v>
      </c>
      <c r="B675">
        <f t="shared" si="53"/>
        <v>45</v>
      </c>
      <c r="C675" s="109">
        <f t="shared" si="52"/>
        <v>0</v>
      </c>
      <c r="D675" s="109">
        <f t="shared" si="54"/>
        <v>41945</v>
      </c>
      <c r="E675">
        <f t="shared" si="50"/>
        <v>11</v>
      </c>
      <c r="F675">
        <f t="shared" si="51"/>
        <v>2014</v>
      </c>
    </row>
    <row r="676" spans="1:6" x14ac:dyDescent="0.25">
      <c r="A676" s="109">
        <v>41949</v>
      </c>
      <c r="B676">
        <f t="shared" si="53"/>
        <v>45</v>
      </c>
      <c r="C676" s="109">
        <f t="shared" si="52"/>
        <v>0</v>
      </c>
      <c r="D676" s="109">
        <f t="shared" si="54"/>
        <v>41945</v>
      </c>
      <c r="E676">
        <f t="shared" si="50"/>
        <v>11</v>
      </c>
      <c r="F676">
        <f t="shared" si="51"/>
        <v>2014</v>
      </c>
    </row>
    <row r="677" spans="1:6" x14ac:dyDescent="0.25">
      <c r="A677" s="109">
        <v>41950</v>
      </c>
      <c r="B677">
        <f t="shared" si="53"/>
        <v>45</v>
      </c>
      <c r="C677" s="109">
        <f t="shared" si="52"/>
        <v>0</v>
      </c>
      <c r="D677" s="109">
        <f t="shared" si="54"/>
        <v>41945</v>
      </c>
      <c r="E677">
        <f t="shared" si="50"/>
        <v>11</v>
      </c>
      <c r="F677">
        <f t="shared" si="51"/>
        <v>2014</v>
      </c>
    </row>
    <row r="678" spans="1:6" x14ac:dyDescent="0.25">
      <c r="A678" s="109">
        <v>41951</v>
      </c>
      <c r="B678">
        <f t="shared" si="53"/>
        <v>45</v>
      </c>
      <c r="C678" s="109">
        <f t="shared" si="52"/>
        <v>0</v>
      </c>
      <c r="D678" s="109">
        <f t="shared" si="54"/>
        <v>41945</v>
      </c>
      <c r="E678">
        <f t="shared" si="50"/>
        <v>11</v>
      </c>
      <c r="F678">
        <f t="shared" si="51"/>
        <v>2014</v>
      </c>
    </row>
    <row r="679" spans="1:6" x14ac:dyDescent="0.25">
      <c r="A679" s="109">
        <v>41952</v>
      </c>
      <c r="B679">
        <f t="shared" si="53"/>
        <v>46</v>
      </c>
      <c r="C679" s="109">
        <f t="shared" si="52"/>
        <v>41952</v>
      </c>
      <c r="D679" s="109">
        <f t="shared" si="54"/>
        <v>41952</v>
      </c>
      <c r="E679">
        <f t="shared" si="50"/>
        <v>11</v>
      </c>
      <c r="F679">
        <f t="shared" si="51"/>
        <v>2014</v>
      </c>
    </row>
    <row r="680" spans="1:6" x14ac:dyDescent="0.25">
      <c r="A680" s="109">
        <v>41953</v>
      </c>
      <c r="B680">
        <f t="shared" si="53"/>
        <v>46</v>
      </c>
      <c r="C680" s="109">
        <f t="shared" si="52"/>
        <v>0</v>
      </c>
      <c r="D680" s="109">
        <f t="shared" si="54"/>
        <v>41952</v>
      </c>
      <c r="E680">
        <f t="shared" si="50"/>
        <v>11</v>
      </c>
      <c r="F680">
        <f t="shared" si="51"/>
        <v>2014</v>
      </c>
    </row>
    <row r="681" spans="1:6" x14ac:dyDescent="0.25">
      <c r="A681" s="109">
        <v>41954</v>
      </c>
      <c r="B681">
        <f t="shared" si="53"/>
        <v>46</v>
      </c>
      <c r="C681" s="109">
        <f t="shared" si="52"/>
        <v>0</v>
      </c>
      <c r="D681" s="109">
        <f t="shared" si="54"/>
        <v>41952</v>
      </c>
      <c r="E681">
        <f t="shared" si="50"/>
        <v>11</v>
      </c>
      <c r="F681">
        <f t="shared" si="51"/>
        <v>2014</v>
      </c>
    </row>
    <row r="682" spans="1:6" x14ac:dyDescent="0.25">
      <c r="A682" s="109">
        <v>41955</v>
      </c>
      <c r="B682">
        <f t="shared" si="53"/>
        <v>46</v>
      </c>
      <c r="C682" s="109">
        <f t="shared" si="52"/>
        <v>0</v>
      </c>
      <c r="D682" s="109">
        <f t="shared" si="54"/>
        <v>41952</v>
      </c>
      <c r="E682">
        <f t="shared" si="50"/>
        <v>11</v>
      </c>
      <c r="F682">
        <f t="shared" si="51"/>
        <v>2014</v>
      </c>
    </row>
    <row r="683" spans="1:6" x14ac:dyDescent="0.25">
      <c r="A683" s="109">
        <v>41956</v>
      </c>
      <c r="B683">
        <f t="shared" si="53"/>
        <v>46</v>
      </c>
      <c r="C683" s="109">
        <f t="shared" si="52"/>
        <v>0</v>
      </c>
      <c r="D683" s="109">
        <f t="shared" si="54"/>
        <v>41952</v>
      </c>
      <c r="E683">
        <f t="shared" si="50"/>
        <v>11</v>
      </c>
      <c r="F683">
        <f t="shared" si="51"/>
        <v>2014</v>
      </c>
    </row>
    <row r="684" spans="1:6" x14ac:dyDescent="0.25">
      <c r="A684" s="109">
        <v>41957</v>
      </c>
      <c r="B684">
        <f t="shared" si="53"/>
        <v>46</v>
      </c>
      <c r="C684" s="109">
        <f t="shared" si="52"/>
        <v>0</v>
      </c>
      <c r="D684" s="109">
        <f t="shared" si="54"/>
        <v>41952</v>
      </c>
      <c r="E684">
        <f t="shared" si="50"/>
        <v>11</v>
      </c>
      <c r="F684">
        <f t="shared" si="51"/>
        <v>2014</v>
      </c>
    </row>
    <row r="685" spans="1:6" x14ac:dyDescent="0.25">
      <c r="A685" s="109">
        <v>41958</v>
      </c>
      <c r="B685">
        <f t="shared" si="53"/>
        <v>46</v>
      </c>
      <c r="C685" s="109">
        <f t="shared" si="52"/>
        <v>0</v>
      </c>
      <c r="D685" s="109">
        <f t="shared" si="54"/>
        <v>41952</v>
      </c>
      <c r="E685">
        <f t="shared" si="50"/>
        <v>11</v>
      </c>
      <c r="F685">
        <f t="shared" si="51"/>
        <v>2014</v>
      </c>
    </row>
    <row r="686" spans="1:6" x14ac:dyDescent="0.25">
      <c r="A686" s="109">
        <v>41959</v>
      </c>
      <c r="B686">
        <f t="shared" si="53"/>
        <v>47</v>
      </c>
      <c r="C686" s="109">
        <f t="shared" si="52"/>
        <v>41959</v>
      </c>
      <c r="D686" s="109">
        <f t="shared" si="54"/>
        <v>41959</v>
      </c>
      <c r="E686">
        <f t="shared" si="50"/>
        <v>11</v>
      </c>
      <c r="F686">
        <f t="shared" si="51"/>
        <v>2014</v>
      </c>
    </row>
    <row r="687" spans="1:6" x14ac:dyDescent="0.25">
      <c r="A687" s="109">
        <v>41960</v>
      </c>
      <c r="B687">
        <f t="shared" si="53"/>
        <v>47</v>
      </c>
      <c r="C687" s="109">
        <f t="shared" si="52"/>
        <v>0</v>
      </c>
      <c r="D687" s="109">
        <f t="shared" si="54"/>
        <v>41959</v>
      </c>
      <c r="E687">
        <f t="shared" si="50"/>
        <v>11</v>
      </c>
      <c r="F687">
        <f t="shared" si="51"/>
        <v>2014</v>
      </c>
    </row>
    <row r="688" spans="1:6" x14ac:dyDescent="0.25">
      <c r="A688" s="109">
        <v>41961</v>
      </c>
      <c r="B688">
        <f t="shared" si="53"/>
        <v>47</v>
      </c>
      <c r="C688" s="109">
        <f t="shared" si="52"/>
        <v>0</v>
      </c>
      <c r="D688" s="109">
        <f t="shared" si="54"/>
        <v>41959</v>
      </c>
      <c r="E688">
        <f t="shared" si="50"/>
        <v>11</v>
      </c>
      <c r="F688">
        <f t="shared" si="51"/>
        <v>2014</v>
      </c>
    </row>
    <row r="689" spans="1:6" x14ac:dyDescent="0.25">
      <c r="A689" s="109">
        <v>41962</v>
      </c>
      <c r="B689">
        <f t="shared" si="53"/>
        <v>47</v>
      </c>
      <c r="C689" s="109">
        <f t="shared" si="52"/>
        <v>0</v>
      </c>
      <c r="D689" s="109">
        <f t="shared" si="54"/>
        <v>41959</v>
      </c>
      <c r="E689">
        <f t="shared" si="50"/>
        <v>11</v>
      </c>
      <c r="F689">
        <f t="shared" si="51"/>
        <v>2014</v>
      </c>
    </row>
    <row r="690" spans="1:6" x14ac:dyDescent="0.25">
      <c r="A690" s="109">
        <v>41963</v>
      </c>
      <c r="B690">
        <f t="shared" si="53"/>
        <v>47</v>
      </c>
      <c r="C690" s="109">
        <f t="shared" si="52"/>
        <v>0</v>
      </c>
      <c r="D690" s="109">
        <f t="shared" si="54"/>
        <v>41959</v>
      </c>
      <c r="E690">
        <f t="shared" si="50"/>
        <v>11</v>
      </c>
      <c r="F690">
        <f t="shared" si="51"/>
        <v>2014</v>
      </c>
    </row>
    <row r="691" spans="1:6" x14ac:dyDescent="0.25">
      <c r="A691" s="109">
        <v>41964</v>
      </c>
      <c r="B691">
        <f t="shared" si="53"/>
        <v>47</v>
      </c>
      <c r="C691" s="109">
        <f t="shared" si="52"/>
        <v>0</v>
      </c>
      <c r="D691" s="109">
        <f t="shared" si="54"/>
        <v>41959</v>
      </c>
      <c r="E691">
        <f t="shared" si="50"/>
        <v>11</v>
      </c>
      <c r="F691">
        <f t="shared" si="51"/>
        <v>2014</v>
      </c>
    </row>
    <row r="692" spans="1:6" x14ac:dyDescent="0.25">
      <c r="A692" s="109">
        <v>41965</v>
      </c>
      <c r="B692">
        <f t="shared" si="53"/>
        <v>47</v>
      </c>
      <c r="C692" s="109">
        <f t="shared" si="52"/>
        <v>0</v>
      </c>
      <c r="D692" s="109">
        <f t="shared" si="54"/>
        <v>41959</v>
      </c>
      <c r="E692">
        <f t="shared" si="50"/>
        <v>11</v>
      </c>
      <c r="F692">
        <f t="shared" si="51"/>
        <v>2014</v>
      </c>
    </row>
    <row r="693" spans="1:6" x14ac:dyDescent="0.25">
      <c r="A693" s="109">
        <v>41966</v>
      </c>
      <c r="B693">
        <f t="shared" si="53"/>
        <v>48</v>
      </c>
      <c r="C693" s="109">
        <f t="shared" si="52"/>
        <v>41966</v>
      </c>
      <c r="D693" s="109">
        <f t="shared" si="54"/>
        <v>41966</v>
      </c>
      <c r="E693">
        <f t="shared" si="50"/>
        <v>11</v>
      </c>
      <c r="F693">
        <f t="shared" si="51"/>
        <v>2014</v>
      </c>
    </row>
    <row r="694" spans="1:6" x14ac:dyDescent="0.25">
      <c r="A694" s="109">
        <v>41967</v>
      </c>
      <c r="B694">
        <f t="shared" si="53"/>
        <v>48</v>
      </c>
      <c r="C694" s="109">
        <f t="shared" si="52"/>
        <v>0</v>
      </c>
      <c r="D694" s="109">
        <f t="shared" si="54"/>
        <v>41966</v>
      </c>
      <c r="E694">
        <f t="shared" si="50"/>
        <v>11</v>
      </c>
      <c r="F694">
        <f t="shared" si="51"/>
        <v>2014</v>
      </c>
    </row>
    <row r="695" spans="1:6" x14ac:dyDescent="0.25">
      <c r="A695" s="109">
        <v>41968</v>
      </c>
      <c r="B695">
        <f t="shared" si="53"/>
        <v>48</v>
      </c>
      <c r="C695" s="109">
        <f t="shared" si="52"/>
        <v>0</v>
      </c>
      <c r="D695" s="109">
        <f t="shared" si="54"/>
        <v>41966</v>
      </c>
      <c r="E695">
        <f t="shared" si="50"/>
        <v>11</v>
      </c>
      <c r="F695">
        <f t="shared" si="51"/>
        <v>2014</v>
      </c>
    </row>
    <row r="696" spans="1:6" x14ac:dyDescent="0.25">
      <c r="A696" s="109">
        <v>41969</v>
      </c>
      <c r="B696">
        <f t="shared" si="53"/>
        <v>48</v>
      </c>
      <c r="C696" s="109">
        <f t="shared" si="52"/>
        <v>0</v>
      </c>
      <c r="D696" s="109">
        <f t="shared" si="54"/>
        <v>41966</v>
      </c>
      <c r="E696">
        <f t="shared" si="50"/>
        <v>11</v>
      </c>
      <c r="F696">
        <f t="shared" si="51"/>
        <v>2014</v>
      </c>
    </row>
    <row r="697" spans="1:6" x14ac:dyDescent="0.25">
      <c r="A697" s="109">
        <v>41970</v>
      </c>
      <c r="B697">
        <f t="shared" si="53"/>
        <v>48</v>
      </c>
      <c r="C697" s="109">
        <f t="shared" si="52"/>
        <v>0</v>
      </c>
      <c r="D697" s="109">
        <f t="shared" si="54"/>
        <v>41966</v>
      </c>
      <c r="E697">
        <f t="shared" si="50"/>
        <v>11</v>
      </c>
      <c r="F697">
        <f t="shared" si="51"/>
        <v>2014</v>
      </c>
    </row>
    <row r="698" spans="1:6" x14ac:dyDescent="0.25">
      <c r="A698" s="109">
        <v>41971</v>
      </c>
      <c r="B698">
        <f t="shared" si="53"/>
        <v>48</v>
      </c>
      <c r="C698" s="109">
        <f t="shared" si="52"/>
        <v>0</v>
      </c>
      <c r="D698" s="109">
        <f t="shared" si="54"/>
        <v>41966</v>
      </c>
      <c r="E698">
        <f t="shared" si="50"/>
        <v>11</v>
      </c>
      <c r="F698">
        <f t="shared" si="51"/>
        <v>2014</v>
      </c>
    </row>
    <row r="699" spans="1:6" x14ac:dyDescent="0.25">
      <c r="A699" s="109">
        <v>41972</v>
      </c>
      <c r="B699">
        <f t="shared" si="53"/>
        <v>48</v>
      </c>
      <c r="C699" s="109">
        <f t="shared" si="52"/>
        <v>0</v>
      </c>
      <c r="D699" s="109">
        <f t="shared" si="54"/>
        <v>41966</v>
      </c>
      <c r="E699">
        <f t="shared" si="50"/>
        <v>11</v>
      </c>
      <c r="F699">
        <f t="shared" si="51"/>
        <v>2014</v>
      </c>
    </row>
    <row r="700" spans="1:6" x14ac:dyDescent="0.25">
      <c r="A700" s="109">
        <v>41973</v>
      </c>
      <c r="B700">
        <f t="shared" si="53"/>
        <v>49</v>
      </c>
      <c r="C700" s="109">
        <f t="shared" si="52"/>
        <v>41973</v>
      </c>
      <c r="D700" s="109">
        <f t="shared" si="54"/>
        <v>41973</v>
      </c>
      <c r="E700">
        <f t="shared" si="50"/>
        <v>11</v>
      </c>
      <c r="F700">
        <f t="shared" si="51"/>
        <v>2014</v>
      </c>
    </row>
    <row r="701" spans="1:6" x14ac:dyDescent="0.25">
      <c r="A701" s="109">
        <v>41974</v>
      </c>
      <c r="B701">
        <f t="shared" si="53"/>
        <v>49</v>
      </c>
      <c r="C701" s="109">
        <f t="shared" si="52"/>
        <v>0</v>
      </c>
      <c r="D701" s="109">
        <f t="shared" si="54"/>
        <v>41973</v>
      </c>
      <c r="E701">
        <f t="shared" si="50"/>
        <v>12</v>
      </c>
      <c r="F701">
        <f t="shared" si="51"/>
        <v>2014</v>
      </c>
    </row>
    <row r="702" spans="1:6" x14ac:dyDescent="0.25">
      <c r="A702" s="109">
        <v>41975</v>
      </c>
      <c r="B702">
        <f t="shared" si="53"/>
        <v>49</v>
      </c>
      <c r="C702" s="109">
        <f t="shared" si="52"/>
        <v>0</v>
      </c>
      <c r="D702" s="109">
        <f t="shared" si="54"/>
        <v>41973</v>
      </c>
      <c r="E702">
        <f t="shared" si="50"/>
        <v>12</v>
      </c>
      <c r="F702">
        <f t="shared" si="51"/>
        <v>2014</v>
      </c>
    </row>
    <row r="703" spans="1:6" x14ac:dyDescent="0.25">
      <c r="A703" s="109">
        <v>41976</v>
      </c>
      <c r="B703">
        <f t="shared" si="53"/>
        <v>49</v>
      </c>
      <c r="C703" s="109">
        <f t="shared" si="52"/>
        <v>0</v>
      </c>
      <c r="D703" s="109">
        <f t="shared" si="54"/>
        <v>41973</v>
      </c>
      <c r="E703">
        <f t="shared" si="50"/>
        <v>12</v>
      </c>
      <c r="F703">
        <f t="shared" si="51"/>
        <v>2014</v>
      </c>
    </row>
    <row r="704" spans="1:6" x14ac:dyDescent="0.25">
      <c r="A704" s="109">
        <v>41977</v>
      </c>
      <c r="B704">
        <f t="shared" si="53"/>
        <v>49</v>
      </c>
      <c r="C704" s="109">
        <f t="shared" si="52"/>
        <v>0</v>
      </c>
      <c r="D704" s="109">
        <f t="shared" si="54"/>
        <v>41973</v>
      </c>
      <c r="E704">
        <f t="shared" si="50"/>
        <v>12</v>
      </c>
      <c r="F704">
        <f t="shared" si="51"/>
        <v>2014</v>
      </c>
    </row>
    <row r="705" spans="1:6" x14ac:dyDescent="0.25">
      <c r="A705" s="109">
        <v>41978</v>
      </c>
      <c r="B705">
        <f t="shared" si="53"/>
        <v>49</v>
      </c>
      <c r="C705" s="109">
        <f t="shared" si="52"/>
        <v>0</v>
      </c>
      <c r="D705" s="109">
        <f t="shared" si="54"/>
        <v>41973</v>
      </c>
      <c r="E705">
        <f t="shared" ref="E705:E768" si="55">MONTH(A705)</f>
        <v>12</v>
      </c>
      <c r="F705">
        <f t="shared" ref="F705:F768" si="56">YEAR(A705)</f>
        <v>2014</v>
      </c>
    </row>
    <row r="706" spans="1:6" x14ac:dyDescent="0.25">
      <c r="A706" s="109">
        <v>41979</v>
      </c>
      <c r="B706">
        <f t="shared" si="53"/>
        <v>49</v>
      </c>
      <c r="C706" s="109">
        <f t="shared" ref="C706:C769" si="57">IF(IF(B706=B705,0,B706)&gt;0,A706,0)</f>
        <v>0</v>
      </c>
      <c r="D706" s="109">
        <f t="shared" si="54"/>
        <v>41973</v>
      </c>
      <c r="E706">
        <f t="shared" si="55"/>
        <v>12</v>
      </c>
      <c r="F706">
        <f t="shared" si="56"/>
        <v>2014</v>
      </c>
    </row>
    <row r="707" spans="1:6" x14ac:dyDescent="0.25">
      <c r="A707" s="109">
        <v>41980</v>
      </c>
      <c r="B707">
        <f t="shared" ref="B707:B770" si="58">WEEKNUM(A707)</f>
        <v>50</v>
      </c>
      <c r="C707" s="109">
        <f t="shared" si="57"/>
        <v>41980</v>
      </c>
      <c r="D707" s="109">
        <f t="shared" si="54"/>
        <v>41980</v>
      </c>
      <c r="E707">
        <f t="shared" si="55"/>
        <v>12</v>
      </c>
      <c r="F707">
        <f t="shared" si="56"/>
        <v>2014</v>
      </c>
    </row>
    <row r="708" spans="1:6" x14ac:dyDescent="0.25">
      <c r="A708" s="109">
        <v>41981</v>
      </c>
      <c r="B708">
        <f t="shared" si="58"/>
        <v>50</v>
      </c>
      <c r="C708" s="109">
        <f t="shared" si="57"/>
        <v>0</v>
      </c>
      <c r="D708" s="109">
        <f t="shared" si="54"/>
        <v>41980</v>
      </c>
      <c r="E708">
        <f t="shared" si="55"/>
        <v>12</v>
      </c>
      <c r="F708">
        <f t="shared" si="56"/>
        <v>2014</v>
      </c>
    </row>
    <row r="709" spans="1:6" x14ac:dyDescent="0.25">
      <c r="A709" s="109">
        <v>41982</v>
      </c>
      <c r="B709">
        <f t="shared" si="58"/>
        <v>50</v>
      </c>
      <c r="C709" s="109">
        <f t="shared" si="57"/>
        <v>0</v>
      </c>
      <c r="D709" s="109">
        <f t="shared" si="54"/>
        <v>41980</v>
      </c>
      <c r="E709">
        <f t="shared" si="55"/>
        <v>12</v>
      </c>
      <c r="F709">
        <f t="shared" si="56"/>
        <v>2014</v>
      </c>
    </row>
    <row r="710" spans="1:6" x14ac:dyDescent="0.25">
      <c r="A710" s="109">
        <v>41983</v>
      </c>
      <c r="B710">
        <f t="shared" si="58"/>
        <v>50</v>
      </c>
      <c r="C710" s="109">
        <f t="shared" si="57"/>
        <v>0</v>
      </c>
      <c r="D710" s="109">
        <f t="shared" si="54"/>
        <v>41980</v>
      </c>
      <c r="E710">
        <f t="shared" si="55"/>
        <v>12</v>
      </c>
      <c r="F710">
        <f t="shared" si="56"/>
        <v>2014</v>
      </c>
    </row>
    <row r="711" spans="1:6" x14ac:dyDescent="0.25">
      <c r="A711" s="109">
        <v>41984</v>
      </c>
      <c r="B711">
        <f t="shared" si="58"/>
        <v>50</v>
      </c>
      <c r="C711" s="109">
        <f t="shared" si="57"/>
        <v>0</v>
      </c>
      <c r="D711" s="109">
        <f t="shared" si="54"/>
        <v>41980</v>
      </c>
      <c r="E711">
        <f t="shared" si="55"/>
        <v>12</v>
      </c>
      <c r="F711">
        <f t="shared" si="56"/>
        <v>2014</v>
      </c>
    </row>
    <row r="712" spans="1:6" x14ac:dyDescent="0.25">
      <c r="A712" s="109">
        <v>41985</v>
      </c>
      <c r="B712">
        <f t="shared" si="58"/>
        <v>50</v>
      </c>
      <c r="C712" s="109">
        <f t="shared" si="57"/>
        <v>0</v>
      </c>
      <c r="D712" s="109">
        <f t="shared" ref="D712:D775" si="59">IF(C712&gt;0,C712,IF(C711&gt;0,C711,IF(C710&gt;0,C710,IF(C709&gt;0,C709,IF(C708&gt;0,C708,IF(C707&gt;0,C707,IF(C706&gt;0,C706,"ERROR")))))))</f>
        <v>41980</v>
      </c>
      <c r="E712">
        <f t="shared" si="55"/>
        <v>12</v>
      </c>
      <c r="F712">
        <f t="shared" si="56"/>
        <v>2014</v>
      </c>
    </row>
    <row r="713" spans="1:6" x14ac:dyDescent="0.25">
      <c r="A713" s="109">
        <v>41986</v>
      </c>
      <c r="B713">
        <f t="shared" si="58"/>
        <v>50</v>
      </c>
      <c r="C713" s="109">
        <f t="shared" si="57"/>
        <v>0</v>
      </c>
      <c r="D713" s="109">
        <f t="shared" si="59"/>
        <v>41980</v>
      </c>
      <c r="E713">
        <f t="shared" si="55"/>
        <v>12</v>
      </c>
      <c r="F713">
        <f t="shared" si="56"/>
        <v>2014</v>
      </c>
    </row>
    <row r="714" spans="1:6" x14ac:dyDescent="0.25">
      <c r="A714" s="109">
        <v>41987</v>
      </c>
      <c r="B714">
        <f t="shared" si="58"/>
        <v>51</v>
      </c>
      <c r="C714" s="109">
        <f t="shared" si="57"/>
        <v>41987</v>
      </c>
      <c r="D714" s="109">
        <f t="shared" si="59"/>
        <v>41987</v>
      </c>
      <c r="E714">
        <f t="shared" si="55"/>
        <v>12</v>
      </c>
      <c r="F714">
        <f t="shared" si="56"/>
        <v>2014</v>
      </c>
    </row>
    <row r="715" spans="1:6" x14ac:dyDescent="0.25">
      <c r="A715" s="109">
        <v>41988</v>
      </c>
      <c r="B715">
        <f t="shared" si="58"/>
        <v>51</v>
      </c>
      <c r="C715" s="109">
        <f t="shared" si="57"/>
        <v>0</v>
      </c>
      <c r="D715" s="109">
        <f t="shared" si="59"/>
        <v>41987</v>
      </c>
      <c r="E715">
        <f t="shared" si="55"/>
        <v>12</v>
      </c>
      <c r="F715">
        <f t="shared" si="56"/>
        <v>2014</v>
      </c>
    </row>
    <row r="716" spans="1:6" x14ac:dyDescent="0.25">
      <c r="A716" s="109">
        <v>41989</v>
      </c>
      <c r="B716">
        <f t="shared" si="58"/>
        <v>51</v>
      </c>
      <c r="C716" s="109">
        <f t="shared" si="57"/>
        <v>0</v>
      </c>
      <c r="D716" s="109">
        <f t="shared" si="59"/>
        <v>41987</v>
      </c>
      <c r="E716">
        <f t="shared" si="55"/>
        <v>12</v>
      </c>
      <c r="F716">
        <f t="shared" si="56"/>
        <v>2014</v>
      </c>
    </row>
    <row r="717" spans="1:6" x14ac:dyDescent="0.25">
      <c r="A717" s="109">
        <v>41990</v>
      </c>
      <c r="B717">
        <f t="shared" si="58"/>
        <v>51</v>
      </c>
      <c r="C717" s="109">
        <f t="shared" si="57"/>
        <v>0</v>
      </c>
      <c r="D717" s="109">
        <f t="shared" si="59"/>
        <v>41987</v>
      </c>
      <c r="E717">
        <f t="shared" si="55"/>
        <v>12</v>
      </c>
      <c r="F717">
        <f t="shared" si="56"/>
        <v>2014</v>
      </c>
    </row>
    <row r="718" spans="1:6" x14ac:dyDescent="0.25">
      <c r="A718" s="109">
        <v>41991</v>
      </c>
      <c r="B718">
        <f t="shared" si="58"/>
        <v>51</v>
      </c>
      <c r="C718" s="109">
        <f t="shared" si="57"/>
        <v>0</v>
      </c>
      <c r="D718" s="109">
        <f t="shared" si="59"/>
        <v>41987</v>
      </c>
      <c r="E718">
        <f t="shared" si="55"/>
        <v>12</v>
      </c>
      <c r="F718">
        <f t="shared" si="56"/>
        <v>2014</v>
      </c>
    </row>
    <row r="719" spans="1:6" x14ac:dyDescent="0.25">
      <c r="A719" s="109">
        <v>41992</v>
      </c>
      <c r="B719">
        <f t="shared" si="58"/>
        <v>51</v>
      </c>
      <c r="C719" s="109">
        <f t="shared" si="57"/>
        <v>0</v>
      </c>
      <c r="D719" s="109">
        <f t="shared" si="59"/>
        <v>41987</v>
      </c>
      <c r="E719">
        <f t="shared" si="55"/>
        <v>12</v>
      </c>
      <c r="F719">
        <f t="shared" si="56"/>
        <v>2014</v>
      </c>
    </row>
    <row r="720" spans="1:6" x14ac:dyDescent="0.25">
      <c r="A720" s="109">
        <v>41993</v>
      </c>
      <c r="B720">
        <f t="shared" si="58"/>
        <v>51</v>
      </c>
      <c r="C720" s="109">
        <f t="shared" si="57"/>
        <v>0</v>
      </c>
      <c r="D720" s="109">
        <f t="shared" si="59"/>
        <v>41987</v>
      </c>
      <c r="E720">
        <f t="shared" si="55"/>
        <v>12</v>
      </c>
      <c r="F720">
        <f t="shared" si="56"/>
        <v>2014</v>
      </c>
    </row>
    <row r="721" spans="1:6" x14ac:dyDescent="0.25">
      <c r="A721" s="109">
        <v>41994</v>
      </c>
      <c r="B721">
        <f t="shared" si="58"/>
        <v>52</v>
      </c>
      <c r="C721" s="109">
        <f t="shared" si="57"/>
        <v>41994</v>
      </c>
      <c r="D721" s="109">
        <f t="shared" si="59"/>
        <v>41994</v>
      </c>
      <c r="E721">
        <f t="shared" si="55"/>
        <v>12</v>
      </c>
      <c r="F721">
        <f t="shared" si="56"/>
        <v>2014</v>
      </c>
    </row>
    <row r="722" spans="1:6" x14ac:dyDescent="0.25">
      <c r="A722" s="109">
        <v>41995</v>
      </c>
      <c r="B722">
        <f t="shared" si="58"/>
        <v>52</v>
      </c>
      <c r="C722" s="109">
        <f t="shared" si="57"/>
        <v>0</v>
      </c>
      <c r="D722" s="109">
        <f t="shared" si="59"/>
        <v>41994</v>
      </c>
      <c r="E722">
        <f t="shared" si="55"/>
        <v>12</v>
      </c>
      <c r="F722">
        <f t="shared" si="56"/>
        <v>2014</v>
      </c>
    </row>
    <row r="723" spans="1:6" x14ac:dyDescent="0.25">
      <c r="A723" s="109">
        <v>41996</v>
      </c>
      <c r="B723">
        <f t="shared" si="58"/>
        <v>52</v>
      </c>
      <c r="C723" s="109">
        <f t="shared" si="57"/>
        <v>0</v>
      </c>
      <c r="D723" s="109">
        <f t="shared" si="59"/>
        <v>41994</v>
      </c>
      <c r="E723">
        <f t="shared" si="55"/>
        <v>12</v>
      </c>
      <c r="F723">
        <f t="shared" si="56"/>
        <v>2014</v>
      </c>
    </row>
    <row r="724" spans="1:6" x14ac:dyDescent="0.25">
      <c r="A724" s="109">
        <v>41997</v>
      </c>
      <c r="B724">
        <f t="shared" si="58"/>
        <v>52</v>
      </c>
      <c r="C724" s="109">
        <f t="shared" si="57"/>
        <v>0</v>
      </c>
      <c r="D724" s="109">
        <f t="shared" si="59"/>
        <v>41994</v>
      </c>
      <c r="E724">
        <f t="shared" si="55"/>
        <v>12</v>
      </c>
      <c r="F724">
        <f t="shared" si="56"/>
        <v>2014</v>
      </c>
    </row>
    <row r="725" spans="1:6" x14ac:dyDescent="0.25">
      <c r="A725" s="109">
        <v>41998</v>
      </c>
      <c r="B725">
        <f t="shared" si="58"/>
        <v>52</v>
      </c>
      <c r="C725" s="109">
        <f t="shared" si="57"/>
        <v>0</v>
      </c>
      <c r="D725" s="109">
        <f t="shared" si="59"/>
        <v>41994</v>
      </c>
      <c r="E725">
        <f t="shared" si="55"/>
        <v>12</v>
      </c>
      <c r="F725">
        <f t="shared" si="56"/>
        <v>2014</v>
      </c>
    </row>
    <row r="726" spans="1:6" x14ac:dyDescent="0.25">
      <c r="A726" s="109">
        <v>41999</v>
      </c>
      <c r="B726">
        <f t="shared" si="58"/>
        <v>52</v>
      </c>
      <c r="C726" s="109">
        <f t="shared" si="57"/>
        <v>0</v>
      </c>
      <c r="D726" s="109">
        <f t="shared" si="59"/>
        <v>41994</v>
      </c>
      <c r="E726">
        <f t="shared" si="55"/>
        <v>12</v>
      </c>
      <c r="F726">
        <f t="shared" si="56"/>
        <v>2014</v>
      </c>
    </row>
    <row r="727" spans="1:6" x14ac:dyDescent="0.25">
      <c r="A727" s="109">
        <v>42000</v>
      </c>
      <c r="B727">
        <f t="shared" si="58"/>
        <v>52</v>
      </c>
      <c r="C727" s="109">
        <f t="shared" si="57"/>
        <v>0</v>
      </c>
      <c r="D727" s="109">
        <f t="shared" si="59"/>
        <v>41994</v>
      </c>
      <c r="E727">
        <f t="shared" si="55"/>
        <v>12</v>
      </c>
      <c r="F727">
        <f t="shared" si="56"/>
        <v>2014</v>
      </c>
    </row>
    <row r="728" spans="1:6" x14ac:dyDescent="0.25">
      <c r="A728" s="109">
        <v>42001</v>
      </c>
      <c r="B728">
        <f t="shared" si="58"/>
        <v>53</v>
      </c>
      <c r="C728" s="109">
        <f t="shared" si="57"/>
        <v>42001</v>
      </c>
      <c r="D728" s="109">
        <f t="shared" si="59"/>
        <v>42001</v>
      </c>
      <c r="E728">
        <f t="shared" si="55"/>
        <v>12</v>
      </c>
      <c r="F728">
        <f t="shared" si="56"/>
        <v>2014</v>
      </c>
    </row>
    <row r="729" spans="1:6" x14ac:dyDescent="0.25">
      <c r="A729" s="109">
        <v>42002</v>
      </c>
      <c r="B729">
        <f t="shared" si="58"/>
        <v>53</v>
      </c>
      <c r="C729" s="109">
        <f t="shared" si="57"/>
        <v>0</v>
      </c>
      <c r="D729" s="109">
        <f t="shared" si="59"/>
        <v>42001</v>
      </c>
      <c r="E729">
        <f t="shared" si="55"/>
        <v>12</v>
      </c>
      <c r="F729">
        <f t="shared" si="56"/>
        <v>2014</v>
      </c>
    </row>
    <row r="730" spans="1:6" x14ac:dyDescent="0.25">
      <c r="A730" s="109">
        <v>42003</v>
      </c>
      <c r="B730">
        <f t="shared" si="58"/>
        <v>53</v>
      </c>
      <c r="C730" s="109">
        <f t="shared" si="57"/>
        <v>0</v>
      </c>
      <c r="D730" s="109">
        <f t="shared" si="59"/>
        <v>42001</v>
      </c>
      <c r="E730">
        <f t="shared" si="55"/>
        <v>12</v>
      </c>
      <c r="F730">
        <f t="shared" si="56"/>
        <v>2014</v>
      </c>
    </row>
    <row r="731" spans="1:6" x14ac:dyDescent="0.25">
      <c r="A731" s="109">
        <v>42004</v>
      </c>
      <c r="B731">
        <f t="shared" si="58"/>
        <v>53</v>
      </c>
      <c r="C731" s="109">
        <f t="shared" si="57"/>
        <v>0</v>
      </c>
      <c r="D731" s="109">
        <f t="shared" si="59"/>
        <v>42001</v>
      </c>
      <c r="E731">
        <f t="shared" si="55"/>
        <v>12</v>
      </c>
      <c r="F731">
        <f t="shared" si="56"/>
        <v>2014</v>
      </c>
    </row>
    <row r="732" spans="1:6" x14ac:dyDescent="0.25">
      <c r="A732" s="109">
        <v>42005</v>
      </c>
      <c r="B732">
        <f t="shared" si="58"/>
        <v>1</v>
      </c>
      <c r="C732" s="109">
        <f t="shared" si="57"/>
        <v>42005</v>
      </c>
      <c r="D732" s="109">
        <f t="shared" si="59"/>
        <v>42005</v>
      </c>
      <c r="E732">
        <f t="shared" si="55"/>
        <v>1</v>
      </c>
      <c r="F732">
        <f t="shared" si="56"/>
        <v>2015</v>
      </c>
    </row>
    <row r="733" spans="1:6" x14ac:dyDescent="0.25">
      <c r="A733" s="109">
        <v>42006</v>
      </c>
      <c r="B733">
        <f t="shared" si="58"/>
        <v>1</v>
      </c>
      <c r="C733" s="109">
        <f t="shared" si="57"/>
        <v>0</v>
      </c>
      <c r="D733" s="109">
        <f t="shared" si="59"/>
        <v>42005</v>
      </c>
      <c r="E733">
        <f t="shared" si="55"/>
        <v>1</v>
      </c>
      <c r="F733">
        <f t="shared" si="56"/>
        <v>2015</v>
      </c>
    </row>
    <row r="734" spans="1:6" x14ac:dyDescent="0.25">
      <c r="A734" s="109">
        <v>42007</v>
      </c>
      <c r="B734">
        <f t="shared" si="58"/>
        <v>1</v>
      </c>
      <c r="C734" s="109">
        <f t="shared" si="57"/>
        <v>0</v>
      </c>
      <c r="D734" s="109">
        <f t="shared" si="59"/>
        <v>42005</v>
      </c>
      <c r="E734">
        <f t="shared" si="55"/>
        <v>1</v>
      </c>
      <c r="F734">
        <f t="shared" si="56"/>
        <v>2015</v>
      </c>
    </row>
    <row r="735" spans="1:6" x14ac:dyDescent="0.25">
      <c r="A735" s="109">
        <v>42008</v>
      </c>
      <c r="B735">
        <f t="shared" si="58"/>
        <v>2</v>
      </c>
      <c r="C735" s="109">
        <f t="shared" si="57"/>
        <v>42008</v>
      </c>
      <c r="D735" s="109">
        <f t="shared" si="59"/>
        <v>42008</v>
      </c>
      <c r="E735">
        <f t="shared" si="55"/>
        <v>1</v>
      </c>
      <c r="F735">
        <f t="shared" si="56"/>
        <v>2015</v>
      </c>
    </row>
    <row r="736" spans="1:6" x14ac:dyDescent="0.25">
      <c r="A736" s="109">
        <v>42009</v>
      </c>
      <c r="B736">
        <f t="shared" si="58"/>
        <v>2</v>
      </c>
      <c r="C736" s="109">
        <f t="shared" si="57"/>
        <v>0</v>
      </c>
      <c r="D736" s="109">
        <f t="shared" si="59"/>
        <v>42008</v>
      </c>
      <c r="E736">
        <f t="shared" si="55"/>
        <v>1</v>
      </c>
      <c r="F736">
        <f t="shared" si="56"/>
        <v>2015</v>
      </c>
    </row>
    <row r="737" spans="1:6" x14ac:dyDescent="0.25">
      <c r="A737" s="109">
        <v>42010</v>
      </c>
      <c r="B737">
        <f t="shared" si="58"/>
        <v>2</v>
      </c>
      <c r="C737" s="109">
        <f t="shared" si="57"/>
        <v>0</v>
      </c>
      <c r="D737" s="109">
        <f t="shared" si="59"/>
        <v>42008</v>
      </c>
      <c r="E737">
        <f t="shared" si="55"/>
        <v>1</v>
      </c>
      <c r="F737">
        <f t="shared" si="56"/>
        <v>2015</v>
      </c>
    </row>
    <row r="738" spans="1:6" x14ac:dyDescent="0.25">
      <c r="A738" s="109">
        <v>42011</v>
      </c>
      <c r="B738">
        <f t="shared" si="58"/>
        <v>2</v>
      </c>
      <c r="C738" s="109">
        <f t="shared" si="57"/>
        <v>0</v>
      </c>
      <c r="D738" s="109">
        <f t="shared" si="59"/>
        <v>42008</v>
      </c>
      <c r="E738">
        <f t="shared" si="55"/>
        <v>1</v>
      </c>
      <c r="F738">
        <f t="shared" si="56"/>
        <v>2015</v>
      </c>
    </row>
    <row r="739" spans="1:6" x14ac:dyDescent="0.25">
      <c r="A739" s="109">
        <v>42012</v>
      </c>
      <c r="B739">
        <f t="shared" si="58"/>
        <v>2</v>
      </c>
      <c r="C739" s="109">
        <f t="shared" si="57"/>
        <v>0</v>
      </c>
      <c r="D739" s="109">
        <f t="shared" si="59"/>
        <v>42008</v>
      </c>
      <c r="E739">
        <f t="shared" si="55"/>
        <v>1</v>
      </c>
      <c r="F739">
        <f t="shared" si="56"/>
        <v>2015</v>
      </c>
    </row>
    <row r="740" spans="1:6" x14ac:dyDescent="0.25">
      <c r="A740" s="109">
        <v>42013</v>
      </c>
      <c r="B740">
        <f t="shared" si="58"/>
        <v>2</v>
      </c>
      <c r="C740" s="109">
        <f t="shared" si="57"/>
        <v>0</v>
      </c>
      <c r="D740" s="109">
        <f t="shared" si="59"/>
        <v>42008</v>
      </c>
      <c r="E740">
        <f t="shared" si="55"/>
        <v>1</v>
      </c>
      <c r="F740">
        <f t="shared" si="56"/>
        <v>2015</v>
      </c>
    </row>
    <row r="741" spans="1:6" x14ac:dyDescent="0.25">
      <c r="A741" s="109">
        <v>42014</v>
      </c>
      <c r="B741">
        <f t="shared" si="58"/>
        <v>2</v>
      </c>
      <c r="C741" s="109">
        <f t="shared" si="57"/>
        <v>0</v>
      </c>
      <c r="D741" s="109">
        <f t="shared" si="59"/>
        <v>42008</v>
      </c>
      <c r="E741">
        <f t="shared" si="55"/>
        <v>1</v>
      </c>
      <c r="F741">
        <f t="shared" si="56"/>
        <v>2015</v>
      </c>
    </row>
    <row r="742" spans="1:6" x14ac:dyDescent="0.25">
      <c r="A742" s="109">
        <v>42015</v>
      </c>
      <c r="B742">
        <f t="shared" si="58"/>
        <v>3</v>
      </c>
      <c r="C742" s="109">
        <f t="shared" si="57"/>
        <v>42015</v>
      </c>
      <c r="D742" s="109">
        <f t="shared" si="59"/>
        <v>42015</v>
      </c>
      <c r="E742">
        <f t="shared" si="55"/>
        <v>1</v>
      </c>
      <c r="F742">
        <f t="shared" si="56"/>
        <v>2015</v>
      </c>
    </row>
    <row r="743" spans="1:6" x14ac:dyDescent="0.25">
      <c r="A743" s="109">
        <v>42016</v>
      </c>
      <c r="B743">
        <f t="shared" si="58"/>
        <v>3</v>
      </c>
      <c r="C743" s="109">
        <f t="shared" si="57"/>
        <v>0</v>
      </c>
      <c r="D743" s="109">
        <f t="shared" si="59"/>
        <v>42015</v>
      </c>
      <c r="E743">
        <f t="shared" si="55"/>
        <v>1</v>
      </c>
      <c r="F743">
        <f t="shared" si="56"/>
        <v>2015</v>
      </c>
    </row>
    <row r="744" spans="1:6" x14ac:dyDescent="0.25">
      <c r="A744" s="109">
        <v>42017</v>
      </c>
      <c r="B744">
        <f t="shared" si="58"/>
        <v>3</v>
      </c>
      <c r="C744" s="109">
        <f t="shared" si="57"/>
        <v>0</v>
      </c>
      <c r="D744" s="109">
        <f t="shared" si="59"/>
        <v>42015</v>
      </c>
      <c r="E744">
        <f t="shared" si="55"/>
        <v>1</v>
      </c>
      <c r="F744">
        <f t="shared" si="56"/>
        <v>2015</v>
      </c>
    </row>
    <row r="745" spans="1:6" x14ac:dyDescent="0.25">
      <c r="A745" s="109">
        <v>42018</v>
      </c>
      <c r="B745">
        <f t="shared" si="58"/>
        <v>3</v>
      </c>
      <c r="C745" s="109">
        <f t="shared" si="57"/>
        <v>0</v>
      </c>
      <c r="D745" s="109">
        <f t="shared" si="59"/>
        <v>42015</v>
      </c>
      <c r="E745">
        <f t="shared" si="55"/>
        <v>1</v>
      </c>
      <c r="F745">
        <f t="shared" si="56"/>
        <v>2015</v>
      </c>
    </row>
    <row r="746" spans="1:6" x14ac:dyDescent="0.25">
      <c r="A746" s="109">
        <v>42019</v>
      </c>
      <c r="B746">
        <f t="shared" si="58"/>
        <v>3</v>
      </c>
      <c r="C746" s="109">
        <f t="shared" si="57"/>
        <v>0</v>
      </c>
      <c r="D746" s="109">
        <f t="shared" si="59"/>
        <v>42015</v>
      </c>
      <c r="E746">
        <f t="shared" si="55"/>
        <v>1</v>
      </c>
      <c r="F746">
        <f t="shared" si="56"/>
        <v>2015</v>
      </c>
    </row>
    <row r="747" spans="1:6" x14ac:dyDescent="0.25">
      <c r="A747" s="109">
        <v>42020</v>
      </c>
      <c r="B747">
        <f t="shared" si="58"/>
        <v>3</v>
      </c>
      <c r="C747" s="109">
        <f t="shared" si="57"/>
        <v>0</v>
      </c>
      <c r="D747" s="109">
        <f t="shared" si="59"/>
        <v>42015</v>
      </c>
      <c r="E747">
        <f t="shared" si="55"/>
        <v>1</v>
      </c>
      <c r="F747">
        <f t="shared" si="56"/>
        <v>2015</v>
      </c>
    </row>
    <row r="748" spans="1:6" x14ac:dyDescent="0.25">
      <c r="A748" s="109">
        <v>42021</v>
      </c>
      <c r="B748">
        <f t="shared" si="58"/>
        <v>3</v>
      </c>
      <c r="C748" s="109">
        <f t="shared" si="57"/>
        <v>0</v>
      </c>
      <c r="D748" s="109">
        <f t="shared" si="59"/>
        <v>42015</v>
      </c>
      <c r="E748">
        <f t="shared" si="55"/>
        <v>1</v>
      </c>
      <c r="F748">
        <f t="shared" si="56"/>
        <v>2015</v>
      </c>
    </row>
    <row r="749" spans="1:6" x14ac:dyDescent="0.25">
      <c r="A749" s="109">
        <v>42022</v>
      </c>
      <c r="B749">
        <f t="shared" si="58"/>
        <v>4</v>
      </c>
      <c r="C749" s="109">
        <f t="shared" si="57"/>
        <v>42022</v>
      </c>
      <c r="D749" s="109">
        <f t="shared" si="59"/>
        <v>42022</v>
      </c>
      <c r="E749">
        <f t="shared" si="55"/>
        <v>1</v>
      </c>
      <c r="F749">
        <f t="shared" si="56"/>
        <v>2015</v>
      </c>
    </row>
    <row r="750" spans="1:6" x14ac:dyDescent="0.25">
      <c r="A750" s="109">
        <v>42023</v>
      </c>
      <c r="B750">
        <f t="shared" si="58"/>
        <v>4</v>
      </c>
      <c r="C750" s="109">
        <f t="shared" si="57"/>
        <v>0</v>
      </c>
      <c r="D750" s="109">
        <f t="shared" si="59"/>
        <v>42022</v>
      </c>
      <c r="E750">
        <f t="shared" si="55"/>
        <v>1</v>
      </c>
      <c r="F750">
        <f t="shared" si="56"/>
        <v>2015</v>
      </c>
    </row>
    <row r="751" spans="1:6" x14ac:dyDescent="0.25">
      <c r="A751" s="109">
        <v>42024</v>
      </c>
      <c r="B751">
        <f t="shared" si="58"/>
        <v>4</v>
      </c>
      <c r="C751" s="109">
        <f t="shared" si="57"/>
        <v>0</v>
      </c>
      <c r="D751" s="109">
        <f t="shared" si="59"/>
        <v>42022</v>
      </c>
      <c r="E751">
        <f t="shared" si="55"/>
        <v>1</v>
      </c>
      <c r="F751">
        <f t="shared" si="56"/>
        <v>2015</v>
      </c>
    </row>
    <row r="752" spans="1:6" x14ac:dyDescent="0.25">
      <c r="A752" s="109">
        <v>42025</v>
      </c>
      <c r="B752">
        <f t="shared" si="58"/>
        <v>4</v>
      </c>
      <c r="C752" s="109">
        <f t="shared" si="57"/>
        <v>0</v>
      </c>
      <c r="D752" s="109">
        <f t="shared" si="59"/>
        <v>42022</v>
      </c>
      <c r="E752">
        <f t="shared" si="55"/>
        <v>1</v>
      </c>
      <c r="F752">
        <f t="shared" si="56"/>
        <v>2015</v>
      </c>
    </row>
    <row r="753" spans="1:6" x14ac:dyDescent="0.25">
      <c r="A753" s="109">
        <v>42026</v>
      </c>
      <c r="B753">
        <f t="shared" si="58"/>
        <v>4</v>
      </c>
      <c r="C753" s="109">
        <f t="shared" si="57"/>
        <v>0</v>
      </c>
      <c r="D753" s="109">
        <f t="shared" si="59"/>
        <v>42022</v>
      </c>
      <c r="E753">
        <f t="shared" si="55"/>
        <v>1</v>
      </c>
      <c r="F753">
        <f t="shared" si="56"/>
        <v>2015</v>
      </c>
    </row>
    <row r="754" spans="1:6" x14ac:dyDescent="0.25">
      <c r="A754" s="109">
        <v>42027</v>
      </c>
      <c r="B754">
        <f t="shared" si="58"/>
        <v>4</v>
      </c>
      <c r="C754" s="109">
        <f t="shared" si="57"/>
        <v>0</v>
      </c>
      <c r="D754" s="109">
        <f t="shared" si="59"/>
        <v>42022</v>
      </c>
      <c r="E754">
        <f t="shared" si="55"/>
        <v>1</v>
      </c>
      <c r="F754">
        <f t="shared" si="56"/>
        <v>2015</v>
      </c>
    </row>
    <row r="755" spans="1:6" x14ac:dyDescent="0.25">
      <c r="A755" s="109">
        <v>42028</v>
      </c>
      <c r="B755">
        <f t="shared" si="58"/>
        <v>4</v>
      </c>
      <c r="C755" s="109">
        <f t="shared" si="57"/>
        <v>0</v>
      </c>
      <c r="D755" s="109">
        <f t="shared" si="59"/>
        <v>42022</v>
      </c>
      <c r="E755">
        <f t="shared" si="55"/>
        <v>1</v>
      </c>
      <c r="F755">
        <f t="shared" si="56"/>
        <v>2015</v>
      </c>
    </row>
    <row r="756" spans="1:6" x14ac:dyDescent="0.25">
      <c r="A756" s="109">
        <v>42029</v>
      </c>
      <c r="B756">
        <f t="shared" si="58"/>
        <v>5</v>
      </c>
      <c r="C756" s="109">
        <f t="shared" si="57"/>
        <v>42029</v>
      </c>
      <c r="D756" s="109">
        <f t="shared" si="59"/>
        <v>42029</v>
      </c>
      <c r="E756">
        <f t="shared" si="55"/>
        <v>1</v>
      </c>
      <c r="F756">
        <f t="shared" si="56"/>
        <v>2015</v>
      </c>
    </row>
    <row r="757" spans="1:6" x14ac:dyDescent="0.25">
      <c r="A757" s="109">
        <v>42030</v>
      </c>
      <c r="B757">
        <f t="shared" si="58"/>
        <v>5</v>
      </c>
      <c r="C757" s="109">
        <f t="shared" si="57"/>
        <v>0</v>
      </c>
      <c r="D757" s="109">
        <f t="shared" si="59"/>
        <v>42029</v>
      </c>
      <c r="E757">
        <f t="shared" si="55"/>
        <v>1</v>
      </c>
      <c r="F757">
        <f t="shared" si="56"/>
        <v>2015</v>
      </c>
    </row>
    <row r="758" spans="1:6" x14ac:dyDescent="0.25">
      <c r="A758" s="109">
        <v>42031</v>
      </c>
      <c r="B758">
        <f t="shared" si="58"/>
        <v>5</v>
      </c>
      <c r="C758" s="109">
        <f t="shared" si="57"/>
        <v>0</v>
      </c>
      <c r="D758" s="109">
        <f t="shared" si="59"/>
        <v>42029</v>
      </c>
      <c r="E758">
        <f t="shared" si="55"/>
        <v>1</v>
      </c>
      <c r="F758">
        <f t="shared" si="56"/>
        <v>2015</v>
      </c>
    </row>
    <row r="759" spans="1:6" x14ac:dyDescent="0.25">
      <c r="A759" s="109">
        <v>42032</v>
      </c>
      <c r="B759">
        <f t="shared" si="58"/>
        <v>5</v>
      </c>
      <c r="C759" s="109">
        <f t="shared" si="57"/>
        <v>0</v>
      </c>
      <c r="D759" s="109">
        <f t="shared" si="59"/>
        <v>42029</v>
      </c>
      <c r="E759">
        <f t="shared" si="55"/>
        <v>1</v>
      </c>
      <c r="F759">
        <f t="shared" si="56"/>
        <v>2015</v>
      </c>
    </row>
    <row r="760" spans="1:6" x14ac:dyDescent="0.25">
      <c r="A760" s="109">
        <v>42033</v>
      </c>
      <c r="B760">
        <f t="shared" si="58"/>
        <v>5</v>
      </c>
      <c r="C760" s="109">
        <f t="shared" si="57"/>
        <v>0</v>
      </c>
      <c r="D760" s="109">
        <f t="shared" si="59"/>
        <v>42029</v>
      </c>
      <c r="E760">
        <f t="shared" si="55"/>
        <v>1</v>
      </c>
      <c r="F760">
        <f t="shared" si="56"/>
        <v>2015</v>
      </c>
    </row>
    <row r="761" spans="1:6" x14ac:dyDescent="0.25">
      <c r="A761" s="109">
        <v>42034</v>
      </c>
      <c r="B761">
        <f t="shared" si="58"/>
        <v>5</v>
      </c>
      <c r="C761" s="109">
        <f t="shared" si="57"/>
        <v>0</v>
      </c>
      <c r="D761" s="109">
        <f t="shared" si="59"/>
        <v>42029</v>
      </c>
      <c r="E761">
        <f t="shared" si="55"/>
        <v>1</v>
      </c>
      <c r="F761">
        <f t="shared" si="56"/>
        <v>2015</v>
      </c>
    </row>
    <row r="762" spans="1:6" x14ac:dyDescent="0.25">
      <c r="A762" s="109">
        <v>42035</v>
      </c>
      <c r="B762">
        <f t="shared" si="58"/>
        <v>5</v>
      </c>
      <c r="C762" s="109">
        <f t="shared" si="57"/>
        <v>0</v>
      </c>
      <c r="D762" s="109">
        <f t="shared" si="59"/>
        <v>42029</v>
      </c>
      <c r="E762">
        <f t="shared" si="55"/>
        <v>1</v>
      </c>
      <c r="F762">
        <f t="shared" si="56"/>
        <v>2015</v>
      </c>
    </row>
    <row r="763" spans="1:6" x14ac:dyDescent="0.25">
      <c r="A763" s="109">
        <v>42036</v>
      </c>
      <c r="B763">
        <f t="shared" si="58"/>
        <v>6</v>
      </c>
      <c r="C763" s="109">
        <f t="shared" si="57"/>
        <v>42036</v>
      </c>
      <c r="D763" s="109">
        <f t="shared" si="59"/>
        <v>42036</v>
      </c>
      <c r="E763">
        <f t="shared" si="55"/>
        <v>2</v>
      </c>
      <c r="F763">
        <f t="shared" si="56"/>
        <v>2015</v>
      </c>
    </row>
    <row r="764" spans="1:6" x14ac:dyDescent="0.25">
      <c r="A764" s="109">
        <v>42037</v>
      </c>
      <c r="B764">
        <f t="shared" si="58"/>
        <v>6</v>
      </c>
      <c r="C764" s="109">
        <f t="shared" si="57"/>
        <v>0</v>
      </c>
      <c r="D764" s="109">
        <f t="shared" si="59"/>
        <v>42036</v>
      </c>
      <c r="E764">
        <f t="shared" si="55"/>
        <v>2</v>
      </c>
      <c r="F764">
        <f t="shared" si="56"/>
        <v>2015</v>
      </c>
    </row>
    <row r="765" spans="1:6" x14ac:dyDescent="0.25">
      <c r="A765" s="109">
        <v>42038</v>
      </c>
      <c r="B765">
        <f t="shared" si="58"/>
        <v>6</v>
      </c>
      <c r="C765" s="109">
        <f t="shared" si="57"/>
        <v>0</v>
      </c>
      <c r="D765" s="109">
        <f t="shared" si="59"/>
        <v>42036</v>
      </c>
      <c r="E765">
        <f t="shared" si="55"/>
        <v>2</v>
      </c>
      <c r="F765">
        <f t="shared" si="56"/>
        <v>2015</v>
      </c>
    </row>
    <row r="766" spans="1:6" x14ac:dyDescent="0.25">
      <c r="A766" s="109">
        <v>42039</v>
      </c>
      <c r="B766">
        <f t="shared" si="58"/>
        <v>6</v>
      </c>
      <c r="C766" s="109">
        <f t="shared" si="57"/>
        <v>0</v>
      </c>
      <c r="D766" s="109">
        <f t="shared" si="59"/>
        <v>42036</v>
      </c>
      <c r="E766">
        <f t="shared" si="55"/>
        <v>2</v>
      </c>
      <c r="F766">
        <f t="shared" si="56"/>
        <v>2015</v>
      </c>
    </row>
    <row r="767" spans="1:6" x14ac:dyDescent="0.25">
      <c r="A767" s="109">
        <v>42040</v>
      </c>
      <c r="B767">
        <f t="shared" si="58"/>
        <v>6</v>
      </c>
      <c r="C767" s="109">
        <f t="shared" si="57"/>
        <v>0</v>
      </c>
      <c r="D767" s="109">
        <f t="shared" si="59"/>
        <v>42036</v>
      </c>
      <c r="E767">
        <f t="shared" si="55"/>
        <v>2</v>
      </c>
      <c r="F767">
        <f t="shared" si="56"/>
        <v>2015</v>
      </c>
    </row>
    <row r="768" spans="1:6" x14ac:dyDescent="0.25">
      <c r="A768" s="109">
        <v>42041</v>
      </c>
      <c r="B768">
        <f t="shared" si="58"/>
        <v>6</v>
      </c>
      <c r="C768" s="109">
        <f t="shared" si="57"/>
        <v>0</v>
      </c>
      <c r="D768" s="109">
        <f t="shared" si="59"/>
        <v>42036</v>
      </c>
      <c r="E768">
        <f t="shared" si="55"/>
        <v>2</v>
      </c>
      <c r="F768">
        <f t="shared" si="56"/>
        <v>2015</v>
      </c>
    </row>
    <row r="769" spans="1:6" x14ac:dyDescent="0.25">
      <c r="A769" s="109">
        <v>42042</v>
      </c>
      <c r="B769">
        <f t="shared" si="58"/>
        <v>6</v>
      </c>
      <c r="C769" s="109">
        <f t="shared" si="57"/>
        <v>0</v>
      </c>
      <c r="D769" s="109">
        <f t="shared" si="59"/>
        <v>42036</v>
      </c>
      <c r="E769">
        <f t="shared" ref="E769:E832" si="60">MONTH(A769)</f>
        <v>2</v>
      </c>
      <c r="F769">
        <f t="shared" ref="F769:F832" si="61">YEAR(A769)</f>
        <v>2015</v>
      </c>
    </row>
    <row r="770" spans="1:6" x14ac:dyDescent="0.25">
      <c r="A770" s="109">
        <v>42043</v>
      </c>
      <c r="B770">
        <f t="shared" si="58"/>
        <v>7</v>
      </c>
      <c r="C770" s="109">
        <f t="shared" ref="C770:C833" si="62">IF(IF(B770=B769,0,B770)&gt;0,A770,0)</f>
        <v>42043</v>
      </c>
      <c r="D770" s="109">
        <f t="shared" si="59"/>
        <v>42043</v>
      </c>
      <c r="E770">
        <f t="shared" si="60"/>
        <v>2</v>
      </c>
      <c r="F770">
        <f t="shared" si="61"/>
        <v>2015</v>
      </c>
    </row>
    <row r="771" spans="1:6" x14ac:dyDescent="0.25">
      <c r="A771" s="109">
        <v>42044</v>
      </c>
      <c r="B771">
        <f t="shared" ref="B771:B834" si="63">WEEKNUM(A771)</f>
        <v>7</v>
      </c>
      <c r="C771" s="109">
        <f t="shared" si="62"/>
        <v>0</v>
      </c>
      <c r="D771" s="109">
        <f t="shared" si="59"/>
        <v>42043</v>
      </c>
      <c r="E771">
        <f t="shared" si="60"/>
        <v>2</v>
      </c>
      <c r="F771">
        <f t="shared" si="61"/>
        <v>2015</v>
      </c>
    </row>
    <row r="772" spans="1:6" x14ac:dyDescent="0.25">
      <c r="A772" s="109">
        <v>42045</v>
      </c>
      <c r="B772">
        <f t="shared" si="63"/>
        <v>7</v>
      </c>
      <c r="C772" s="109">
        <f t="shared" si="62"/>
        <v>0</v>
      </c>
      <c r="D772" s="109">
        <f t="shared" si="59"/>
        <v>42043</v>
      </c>
      <c r="E772">
        <f t="shared" si="60"/>
        <v>2</v>
      </c>
      <c r="F772">
        <f t="shared" si="61"/>
        <v>2015</v>
      </c>
    </row>
    <row r="773" spans="1:6" x14ac:dyDescent="0.25">
      <c r="A773" s="109">
        <v>42046</v>
      </c>
      <c r="B773">
        <f t="shared" si="63"/>
        <v>7</v>
      </c>
      <c r="C773" s="109">
        <f t="shared" si="62"/>
        <v>0</v>
      </c>
      <c r="D773" s="109">
        <f t="shared" si="59"/>
        <v>42043</v>
      </c>
      <c r="E773">
        <f t="shared" si="60"/>
        <v>2</v>
      </c>
      <c r="F773">
        <f t="shared" si="61"/>
        <v>2015</v>
      </c>
    </row>
    <row r="774" spans="1:6" x14ac:dyDescent="0.25">
      <c r="A774" s="109">
        <v>42047</v>
      </c>
      <c r="B774">
        <f t="shared" si="63"/>
        <v>7</v>
      </c>
      <c r="C774" s="109">
        <f t="shared" si="62"/>
        <v>0</v>
      </c>
      <c r="D774" s="109">
        <f t="shared" si="59"/>
        <v>42043</v>
      </c>
      <c r="E774">
        <f t="shared" si="60"/>
        <v>2</v>
      </c>
      <c r="F774">
        <f t="shared" si="61"/>
        <v>2015</v>
      </c>
    </row>
    <row r="775" spans="1:6" x14ac:dyDescent="0.25">
      <c r="A775" s="109">
        <v>42048</v>
      </c>
      <c r="B775">
        <f t="shared" si="63"/>
        <v>7</v>
      </c>
      <c r="C775" s="109">
        <f t="shared" si="62"/>
        <v>0</v>
      </c>
      <c r="D775" s="109">
        <f t="shared" si="59"/>
        <v>42043</v>
      </c>
      <c r="E775">
        <f t="shared" si="60"/>
        <v>2</v>
      </c>
      <c r="F775">
        <f t="shared" si="61"/>
        <v>2015</v>
      </c>
    </row>
    <row r="776" spans="1:6" x14ac:dyDescent="0.25">
      <c r="A776" s="109">
        <v>42049</v>
      </c>
      <c r="B776">
        <f t="shared" si="63"/>
        <v>7</v>
      </c>
      <c r="C776" s="109">
        <f t="shared" si="62"/>
        <v>0</v>
      </c>
      <c r="D776" s="109">
        <f t="shared" ref="D776:D839" si="64">IF(C776&gt;0,C776,IF(C775&gt;0,C775,IF(C774&gt;0,C774,IF(C773&gt;0,C773,IF(C772&gt;0,C772,IF(C771&gt;0,C771,IF(C770&gt;0,C770,"ERROR")))))))</f>
        <v>42043</v>
      </c>
      <c r="E776">
        <f t="shared" si="60"/>
        <v>2</v>
      </c>
      <c r="F776">
        <f t="shared" si="61"/>
        <v>2015</v>
      </c>
    </row>
    <row r="777" spans="1:6" x14ac:dyDescent="0.25">
      <c r="A777" s="109">
        <v>42050</v>
      </c>
      <c r="B777">
        <f t="shared" si="63"/>
        <v>8</v>
      </c>
      <c r="C777" s="109">
        <f t="shared" si="62"/>
        <v>42050</v>
      </c>
      <c r="D777" s="109">
        <f t="shared" si="64"/>
        <v>42050</v>
      </c>
      <c r="E777">
        <f t="shared" si="60"/>
        <v>2</v>
      </c>
      <c r="F777">
        <f t="shared" si="61"/>
        <v>2015</v>
      </c>
    </row>
    <row r="778" spans="1:6" x14ac:dyDescent="0.25">
      <c r="A778" s="109">
        <v>42051</v>
      </c>
      <c r="B778">
        <f t="shared" si="63"/>
        <v>8</v>
      </c>
      <c r="C778" s="109">
        <f t="shared" si="62"/>
        <v>0</v>
      </c>
      <c r="D778" s="109">
        <f t="shared" si="64"/>
        <v>42050</v>
      </c>
      <c r="E778">
        <f t="shared" si="60"/>
        <v>2</v>
      </c>
      <c r="F778">
        <f t="shared" si="61"/>
        <v>2015</v>
      </c>
    </row>
    <row r="779" spans="1:6" x14ac:dyDescent="0.25">
      <c r="A779" s="109">
        <v>42052</v>
      </c>
      <c r="B779">
        <f t="shared" si="63"/>
        <v>8</v>
      </c>
      <c r="C779" s="109">
        <f t="shared" si="62"/>
        <v>0</v>
      </c>
      <c r="D779" s="109">
        <f t="shared" si="64"/>
        <v>42050</v>
      </c>
      <c r="E779">
        <f t="shared" si="60"/>
        <v>2</v>
      </c>
      <c r="F779">
        <f t="shared" si="61"/>
        <v>2015</v>
      </c>
    </row>
    <row r="780" spans="1:6" x14ac:dyDescent="0.25">
      <c r="A780" s="109">
        <v>42053</v>
      </c>
      <c r="B780">
        <f t="shared" si="63"/>
        <v>8</v>
      </c>
      <c r="C780" s="109">
        <f t="shared" si="62"/>
        <v>0</v>
      </c>
      <c r="D780" s="109">
        <f t="shared" si="64"/>
        <v>42050</v>
      </c>
      <c r="E780">
        <f t="shared" si="60"/>
        <v>2</v>
      </c>
      <c r="F780">
        <f t="shared" si="61"/>
        <v>2015</v>
      </c>
    </row>
    <row r="781" spans="1:6" x14ac:dyDescent="0.25">
      <c r="A781" s="109">
        <v>42054</v>
      </c>
      <c r="B781">
        <f t="shared" si="63"/>
        <v>8</v>
      </c>
      <c r="C781" s="109">
        <f t="shared" si="62"/>
        <v>0</v>
      </c>
      <c r="D781" s="109">
        <f t="shared" si="64"/>
        <v>42050</v>
      </c>
      <c r="E781">
        <f t="shared" si="60"/>
        <v>2</v>
      </c>
      <c r="F781">
        <f t="shared" si="61"/>
        <v>2015</v>
      </c>
    </row>
    <row r="782" spans="1:6" x14ac:dyDescent="0.25">
      <c r="A782" s="109">
        <v>42055</v>
      </c>
      <c r="B782">
        <f t="shared" si="63"/>
        <v>8</v>
      </c>
      <c r="C782" s="109">
        <f t="shared" si="62"/>
        <v>0</v>
      </c>
      <c r="D782" s="109">
        <f t="shared" si="64"/>
        <v>42050</v>
      </c>
      <c r="E782">
        <f t="shared" si="60"/>
        <v>2</v>
      </c>
      <c r="F782">
        <f t="shared" si="61"/>
        <v>2015</v>
      </c>
    </row>
    <row r="783" spans="1:6" x14ac:dyDescent="0.25">
      <c r="A783" s="109">
        <v>42056</v>
      </c>
      <c r="B783">
        <f t="shared" si="63"/>
        <v>8</v>
      </c>
      <c r="C783" s="109">
        <f t="shared" si="62"/>
        <v>0</v>
      </c>
      <c r="D783" s="109">
        <f t="shared" si="64"/>
        <v>42050</v>
      </c>
      <c r="E783">
        <f t="shared" si="60"/>
        <v>2</v>
      </c>
      <c r="F783">
        <f t="shared" si="61"/>
        <v>2015</v>
      </c>
    </row>
    <row r="784" spans="1:6" x14ac:dyDescent="0.25">
      <c r="A784" s="109">
        <v>42057</v>
      </c>
      <c r="B784">
        <f t="shared" si="63"/>
        <v>9</v>
      </c>
      <c r="C784" s="109">
        <f t="shared" si="62"/>
        <v>42057</v>
      </c>
      <c r="D784" s="109">
        <f t="shared" si="64"/>
        <v>42057</v>
      </c>
      <c r="E784">
        <f t="shared" si="60"/>
        <v>2</v>
      </c>
      <c r="F784">
        <f t="shared" si="61"/>
        <v>2015</v>
      </c>
    </row>
    <row r="785" spans="1:6" x14ac:dyDescent="0.25">
      <c r="A785" s="109">
        <v>42058</v>
      </c>
      <c r="B785">
        <f t="shared" si="63"/>
        <v>9</v>
      </c>
      <c r="C785" s="109">
        <f t="shared" si="62"/>
        <v>0</v>
      </c>
      <c r="D785" s="109">
        <f t="shared" si="64"/>
        <v>42057</v>
      </c>
      <c r="E785">
        <f t="shared" si="60"/>
        <v>2</v>
      </c>
      <c r="F785">
        <f t="shared" si="61"/>
        <v>2015</v>
      </c>
    </row>
    <row r="786" spans="1:6" x14ac:dyDescent="0.25">
      <c r="A786" s="109">
        <v>42059</v>
      </c>
      <c r="B786">
        <f t="shared" si="63"/>
        <v>9</v>
      </c>
      <c r="C786" s="109">
        <f t="shared" si="62"/>
        <v>0</v>
      </c>
      <c r="D786" s="109">
        <f t="shared" si="64"/>
        <v>42057</v>
      </c>
      <c r="E786">
        <f t="shared" si="60"/>
        <v>2</v>
      </c>
      <c r="F786">
        <f t="shared" si="61"/>
        <v>2015</v>
      </c>
    </row>
    <row r="787" spans="1:6" x14ac:dyDescent="0.25">
      <c r="A787" s="109">
        <v>42060</v>
      </c>
      <c r="B787">
        <f t="shared" si="63"/>
        <v>9</v>
      </c>
      <c r="C787" s="109">
        <f t="shared" si="62"/>
        <v>0</v>
      </c>
      <c r="D787" s="109">
        <f t="shared" si="64"/>
        <v>42057</v>
      </c>
      <c r="E787">
        <f t="shared" si="60"/>
        <v>2</v>
      </c>
      <c r="F787">
        <f t="shared" si="61"/>
        <v>2015</v>
      </c>
    </row>
    <row r="788" spans="1:6" x14ac:dyDescent="0.25">
      <c r="A788" s="109">
        <v>42061</v>
      </c>
      <c r="B788">
        <f t="shared" si="63"/>
        <v>9</v>
      </c>
      <c r="C788" s="109">
        <f t="shared" si="62"/>
        <v>0</v>
      </c>
      <c r="D788" s="109">
        <f t="shared" si="64"/>
        <v>42057</v>
      </c>
      <c r="E788">
        <f t="shared" si="60"/>
        <v>2</v>
      </c>
      <c r="F788">
        <f t="shared" si="61"/>
        <v>2015</v>
      </c>
    </row>
    <row r="789" spans="1:6" x14ac:dyDescent="0.25">
      <c r="A789" s="109">
        <v>42062</v>
      </c>
      <c r="B789">
        <f t="shared" si="63"/>
        <v>9</v>
      </c>
      <c r="C789" s="109">
        <f t="shared" si="62"/>
        <v>0</v>
      </c>
      <c r="D789" s="109">
        <f t="shared" si="64"/>
        <v>42057</v>
      </c>
      <c r="E789">
        <f t="shared" si="60"/>
        <v>2</v>
      </c>
      <c r="F789">
        <f t="shared" si="61"/>
        <v>2015</v>
      </c>
    </row>
    <row r="790" spans="1:6" x14ac:dyDescent="0.25">
      <c r="A790" s="109">
        <v>42063</v>
      </c>
      <c r="B790">
        <f t="shared" si="63"/>
        <v>9</v>
      </c>
      <c r="C790" s="109">
        <f t="shared" si="62"/>
        <v>0</v>
      </c>
      <c r="D790" s="109">
        <f t="shared" si="64"/>
        <v>42057</v>
      </c>
      <c r="E790">
        <f t="shared" si="60"/>
        <v>2</v>
      </c>
      <c r="F790">
        <f t="shared" si="61"/>
        <v>2015</v>
      </c>
    </row>
    <row r="791" spans="1:6" x14ac:dyDescent="0.25">
      <c r="A791" s="109">
        <v>42064</v>
      </c>
      <c r="B791">
        <f t="shared" si="63"/>
        <v>10</v>
      </c>
      <c r="C791" s="109">
        <f t="shared" si="62"/>
        <v>42064</v>
      </c>
      <c r="D791" s="109">
        <f t="shared" si="64"/>
        <v>42064</v>
      </c>
      <c r="E791">
        <f t="shared" si="60"/>
        <v>3</v>
      </c>
      <c r="F791">
        <f t="shared" si="61"/>
        <v>2015</v>
      </c>
    </row>
    <row r="792" spans="1:6" x14ac:dyDescent="0.25">
      <c r="A792" s="109">
        <v>42065</v>
      </c>
      <c r="B792">
        <f t="shared" si="63"/>
        <v>10</v>
      </c>
      <c r="C792" s="109">
        <f t="shared" si="62"/>
        <v>0</v>
      </c>
      <c r="D792" s="109">
        <f t="shared" si="64"/>
        <v>42064</v>
      </c>
      <c r="E792">
        <f t="shared" si="60"/>
        <v>3</v>
      </c>
      <c r="F792">
        <f t="shared" si="61"/>
        <v>2015</v>
      </c>
    </row>
    <row r="793" spans="1:6" x14ac:dyDescent="0.25">
      <c r="A793" s="109">
        <v>42066</v>
      </c>
      <c r="B793">
        <f t="shared" si="63"/>
        <v>10</v>
      </c>
      <c r="C793" s="109">
        <f t="shared" si="62"/>
        <v>0</v>
      </c>
      <c r="D793" s="109">
        <f t="shared" si="64"/>
        <v>42064</v>
      </c>
      <c r="E793">
        <f t="shared" si="60"/>
        <v>3</v>
      </c>
      <c r="F793">
        <f t="shared" si="61"/>
        <v>2015</v>
      </c>
    </row>
    <row r="794" spans="1:6" x14ac:dyDescent="0.25">
      <c r="A794" s="109">
        <v>42067</v>
      </c>
      <c r="B794">
        <f t="shared" si="63"/>
        <v>10</v>
      </c>
      <c r="C794" s="109">
        <f t="shared" si="62"/>
        <v>0</v>
      </c>
      <c r="D794" s="109">
        <f t="shared" si="64"/>
        <v>42064</v>
      </c>
      <c r="E794">
        <f t="shared" si="60"/>
        <v>3</v>
      </c>
      <c r="F794">
        <f t="shared" si="61"/>
        <v>2015</v>
      </c>
    </row>
    <row r="795" spans="1:6" x14ac:dyDescent="0.25">
      <c r="A795" s="109">
        <v>42068</v>
      </c>
      <c r="B795">
        <f t="shared" si="63"/>
        <v>10</v>
      </c>
      <c r="C795" s="109">
        <f t="shared" si="62"/>
        <v>0</v>
      </c>
      <c r="D795" s="109">
        <f t="shared" si="64"/>
        <v>42064</v>
      </c>
      <c r="E795">
        <f t="shared" si="60"/>
        <v>3</v>
      </c>
      <c r="F795">
        <f t="shared" si="61"/>
        <v>2015</v>
      </c>
    </row>
    <row r="796" spans="1:6" x14ac:dyDescent="0.25">
      <c r="A796" s="109">
        <v>42069</v>
      </c>
      <c r="B796">
        <f t="shared" si="63"/>
        <v>10</v>
      </c>
      <c r="C796" s="109">
        <f t="shared" si="62"/>
        <v>0</v>
      </c>
      <c r="D796" s="109">
        <f t="shared" si="64"/>
        <v>42064</v>
      </c>
      <c r="E796">
        <f t="shared" si="60"/>
        <v>3</v>
      </c>
      <c r="F796">
        <f t="shared" si="61"/>
        <v>2015</v>
      </c>
    </row>
    <row r="797" spans="1:6" x14ac:dyDescent="0.25">
      <c r="A797" s="109">
        <v>42070</v>
      </c>
      <c r="B797">
        <f t="shared" si="63"/>
        <v>10</v>
      </c>
      <c r="C797" s="109">
        <f t="shared" si="62"/>
        <v>0</v>
      </c>
      <c r="D797" s="109">
        <f t="shared" si="64"/>
        <v>42064</v>
      </c>
      <c r="E797">
        <f t="shared" si="60"/>
        <v>3</v>
      </c>
      <c r="F797">
        <f t="shared" si="61"/>
        <v>2015</v>
      </c>
    </row>
    <row r="798" spans="1:6" x14ac:dyDescent="0.25">
      <c r="A798" s="109">
        <v>42071</v>
      </c>
      <c r="B798">
        <f t="shared" si="63"/>
        <v>11</v>
      </c>
      <c r="C798" s="109">
        <f t="shared" si="62"/>
        <v>42071</v>
      </c>
      <c r="D798" s="109">
        <f t="shared" si="64"/>
        <v>42071</v>
      </c>
      <c r="E798">
        <f t="shared" si="60"/>
        <v>3</v>
      </c>
      <c r="F798">
        <f t="shared" si="61"/>
        <v>2015</v>
      </c>
    </row>
    <row r="799" spans="1:6" x14ac:dyDescent="0.25">
      <c r="A799" s="109">
        <v>42072</v>
      </c>
      <c r="B799">
        <f t="shared" si="63"/>
        <v>11</v>
      </c>
      <c r="C799" s="109">
        <f t="shared" si="62"/>
        <v>0</v>
      </c>
      <c r="D799" s="109">
        <f t="shared" si="64"/>
        <v>42071</v>
      </c>
      <c r="E799">
        <f t="shared" si="60"/>
        <v>3</v>
      </c>
      <c r="F799">
        <f t="shared" si="61"/>
        <v>2015</v>
      </c>
    </row>
    <row r="800" spans="1:6" x14ac:dyDescent="0.25">
      <c r="A800" s="109">
        <v>42073</v>
      </c>
      <c r="B800">
        <f t="shared" si="63"/>
        <v>11</v>
      </c>
      <c r="C800" s="109">
        <f t="shared" si="62"/>
        <v>0</v>
      </c>
      <c r="D800" s="109">
        <f t="shared" si="64"/>
        <v>42071</v>
      </c>
      <c r="E800">
        <f t="shared" si="60"/>
        <v>3</v>
      </c>
      <c r="F800">
        <f t="shared" si="61"/>
        <v>2015</v>
      </c>
    </row>
    <row r="801" spans="1:6" x14ac:dyDescent="0.25">
      <c r="A801" s="109">
        <v>42074</v>
      </c>
      <c r="B801">
        <f t="shared" si="63"/>
        <v>11</v>
      </c>
      <c r="C801" s="109">
        <f t="shared" si="62"/>
        <v>0</v>
      </c>
      <c r="D801" s="109">
        <f t="shared" si="64"/>
        <v>42071</v>
      </c>
      <c r="E801">
        <f t="shared" si="60"/>
        <v>3</v>
      </c>
      <c r="F801">
        <f t="shared" si="61"/>
        <v>2015</v>
      </c>
    </row>
    <row r="802" spans="1:6" x14ac:dyDescent="0.25">
      <c r="A802" s="109">
        <v>42075</v>
      </c>
      <c r="B802">
        <f t="shared" si="63"/>
        <v>11</v>
      </c>
      <c r="C802" s="109">
        <f t="shared" si="62"/>
        <v>0</v>
      </c>
      <c r="D802" s="109">
        <f t="shared" si="64"/>
        <v>42071</v>
      </c>
      <c r="E802">
        <f t="shared" si="60"/>
        <v>3</v>
      </c>
      <c r="F802">
        <f t="shared" si="61"/>
        <v>2015</v>
      </c>
    </row>
    <row r="803" spans="1:6" x14ac:dyDescent="0.25">
      <c r="A803" s="109">
        <v>42076</v>
      </c>
      <c r="B803">
        <f t="shared" si="63"/>
        <v>11</v>
      </c>
      <c r="C803" s="109">
        <f t="shared" si="62"/>
        <v>0</v>
      </c>
      <c r="D803" s="109">
        <f t="shared" si="64"/>
        <v>42071</v>
      </c>
      <c r="E803">
        <f t="shared" si="60"/>
        <v>3</v>
      </c>
      <c r="F803">
        <f t="shared" si="61"/>
        <v>2015</v>
      </c>
    </row>
    <row r="804" spans="1:6" x14ac:dyDescent="0.25">
      <c r="A804" s="109">
        <v>42077</v>
      </c>
      <c r="B804">
        <f t="shared" si="63"/>
        <v>11</v>
      </c>
      <c r="C804" s="109">
        <f t="shared" si="62"/>
        <v>0</v>
      </c>
      <c r="D804" s="109">
        <f t="shared" si="64"/>
        <v>42071</v>
      </c>
      <c r="E804">
        <f t="shared" si="60"/>
        <v>3</v>
      </c>
      <c r="F804">
        <f t="shared" si="61"/>
        <v>2015</v>
      </c>
    </row>
    <row r="805" spans="1:6" x14ac:dyDescent="0.25">
      <c r="A805" s="109">
        <v>42078</v>
      </c>
      <c r="B805">
        <f t="shared" si="63"/>
        <v>12</v>
      </c>
      <c r="C805" s="109">
        <f t="shared" si="62"/>
        <v>42078</v>
      </c>
      <c r="D805" s="109">
        <f t="shared" si="64"/>
        <v>42078</v>
      </c>
      <c r="E805">
        <f t="shared" si="60"/>
        <v>3</v>
      </c>
      <c r="F805">
        <f t="shared" si="61"/>
        <v>2015</v>
      </c>
    </row>
    <row r="806" spans="1:6" x14ac:dyDescent="0.25">
      <c r="A806" s="109">
        <v>42079</v>
      </c>
      <c r="B806">
        <f t="shared" si="63"/>
        <v>12</v>
      </c>
      <c r="C806" s="109">
        <f t="shared" si="62"/>
        <v>0</v>
      </c>
      <c r="D806" s="109">
        <f t="shared" si="64"/>
        <v>42078</v>
      </c>
      <c r="E806">
        <f t="shared" si="60"/>
        <v>3</v>
      </c>
      <c r="F806">
        <f t="shared" si="61"/>
        <v>2015</v>
      </c>
    </row>
    <row r="807" spans="1:6" x14ac:dyDescent="0.25">
      <c r="A807" s="109">
        <v>42080</v>
      </c>
      <c r="B807">
        <f t="shared" si="63"/>
        <v>12</v>
      </c>
      <c r="C807" s="109">
        <f t="shared" si="62"/>
        <v>0</v>
      </c>
      <c r="D807" s="109">
        <f t="shared" si="64"/>
        <v>42078</v>
      </c>
      <c r="E807">
        <f t="shared" si="60"/>
        <v>3</v>
      </c>
      <c r="F807">
        <f t="shared" si="61"/>
        <v>2015</v>
      </c>
    </row>
    <row r="808" spans="1:6" x14ac:dyDescent="0.25">
      <c r="A808" s="109">
        <v>42081</v>
      </c>
      <c r="B808">
        <f t="shared" si="63"/>
        <v>12</v>
      </c>
      <c r="C808" s="109">
        <f t="shared" si="62"/>
        <v>0</v>
      </c>
      <c r="D808" s="109">
        <f t="shared" si="64"/>
        <v>42078</v>
      </c>
      <c r="E808">
        <f t="shared" si="60"/>
        <v>3</v>
      </c>
      <c r="F808">
        <f t="shared" si="61"/>
        <v>2015</v>
      </c>
    </row>
    <row r="809" spans="1:6" x14ac:dyDescent="0.25">
      <c r="A809" s="109">
        <v>42082</v>
      </c>
      <c r="B809">
        <f t="shared" si="63"/>
        <v>12</v>
      </c>
      <c r="C809" s="109">
        <f t="shared" si="62"/>
        <v>0</v>
      </c>
      <c r="D809" s="109">
        <f t="shared" si="64"/>
        <v>42078</v>
      </c>
      <c r="E809">
        <f t="shared" si="60"/>
        <v>3</v>
      </c>
      <c r="F809">
        <f t="shared" si="61"/>
        <v>2015</v>
      </c>
    </row>
    <row r="810" spans="1:6" x14ac:dyDescent="0.25">
      <c r="A810" s="109">
        <v>42083</v>
      </c>
      <c r="B810">
        <f t="shared" si="63"/>
        <v>12</v>
      </c>
      <c r="C810" s="109">
        <f t="shared" si="62"/>
        <v>0</v>
      </c>
      <c r="D810" s="109">
        <f t="shared" si="64"/>
        <v>42078</v>
      </c>
      <c r="E810">
        <f t="shared" si="60"/>
        <v>3</v>
      </c>
      <c r="F810">
        <f t="shared" si="61"/>
        <v>2015</v>
      </c>
    </row>
    <row r="811" spans="1:6" x14ac:dyDescent="0.25">
      <c r="A811" s="109">
        <v>42084</v>
      </c>
      <c r="B811">
        <f t="shared" si="63"/>
        <v>12</v>
      </c>
      <c r="C811" s="109">
        <f t="shared" si="62"/>
        <v>0</v>
      </c>
      <c r="D811" s="109">
        <f t="shared" si="64"/>
        <v>42078</v>
      </c>
      <c r="E811">
        <f t="shared" si="60"/>
        <v>3</v>
      </c>
      <c r="F811">
        <f t="shared" si="61"/>
        <v>2015</v>
      </c>
    </row>
    <row r="812" spans="1:6" x14ac:dyDescent="0.25">
      <c r="A812" s="109">
        <v>42085</v>
      </c>
      <c r="B812">
        <f t="shared" si="63"/>
        <v>13</v>
      </c>
      <c r="C812" s="109">
        <f t="shared" si="62"/>
        <v>42085</v>
      </c>
      <c r="D812" s="109">
        <f t="shared" si="64"/>
        <v>42085</v>
      </c>
      <c r="E812">
        <f t="shared" si="60"/>
        <v>3</v>
      </c>
      <c r="F812">
        <f t="shared" si="61"/>
        <v>2015</v>
      </c>
    </row>
    <row r="813" spans="1:6" x14ac:dyDescent="0.25">
      <c r="A813" s="109">
        <v>42086</v>
      </c>
      <c r="B813">
        <f t="shared" si="63"/>
        <v>13</v>
      </c>
      <c r="C813" s="109">
        <f t="shared" si="62"/>
        <v>0</v>
      </c>
      <c r="D813" s="109">
        <f t="shared" si="64"/>
        <v>42085</v>
      </c>
      <c r="E813">
        <f t="shared" si="60"/>
        <v>3</v>
      </c>
      <c r="F813">
        <f t="shared" si="61"/>
        <v>2015</v>
      </c>
    </row>
    <row r="814" spans="1:6" x14ac:dyDescent="0.25">
      <c r="A814" s="109">
        <v>42087</v>
      </c>
      <c r="B814">
        <f t="shared" si="63"/>
        <v>13</v>
      </c>
      <c r="C814" s="109">
        <f t="shared" si="62"/>
        <v>0</v>
      </c>
      <c r="D814" s="109">
        <f t="shared" si="64"/>
        <v>42085</v>
      </c>
      <c r="E814">
        <f t="shared" si="60"/>
        <v>3</v>
      </c>
      <c r="F814">
        <f t="shared" si="61"/>
        <v>2015</v>
      </c>
    </row>
    <row r="815" spans="1:6" x14ac:dyDescent="0.25">
      <c r="A815" s="109">
        <v>42088</v>
      </c>
      <c r="B815">
        <f t="shared" si="63"/>
        <v>13</v>
      </c>
      <c r="C815" s="109">
        <f t="shared" si="62"/>
        <v>0</v>
      </c>
      <c r="D815" s="109">
        <f t="shared" si="64"/>
        <v>42085</v>
      </c>
      <c r="E815">
        <f t="shared" si="60"/>
        <v>3</v>
      </c>
      <c r="F815">
        <f t="shared" si="61"/>
        <v>2015</v>
      </c>
    </row>
    <row r="816" spans="1:6" x14ac:dyDescent="0.25">
      <c r="A816" s="109">
        <v>42089</v>
      </c>
      <c r="B816">
        <f t="shared" si="63"/>
        <v>13</v>
      </c>
      <c r="C816" s="109">
        <f t="shared" si="62"/>
        <v>0</v>
      </c>
      <c r="D816" s="109">
        <f t="shared" si="64"/>
        <v>42085</v>
      </c>
      <c r="E816">
        <f t="shared" si="60"/>
        <v>3</v>
      </c>
      <c r="F816">
        <f t="shared" si="61"/>
        <v>2015</v>
      </c>
    </row>
    <row r="817" spans="1:6" x14ac:dyDescent="0.25">
      <c r="A817" s="109">
        <v>42090</v>
      </c>
      <c r="B817">
        <f t="shared" si="63"/>
        <v>13</v>
      </c>
      <c r="C817" s="109">
        <f t="shared" si="62"/>
        <v>0</v>
      </c>
      <c r="D817" s="109">
        <f t="shared" si="64"/>
        <v>42085</v>
      </c>
      <c r="E817">
        <f t="shared" si="60"/>
        <v>3</v>
      </c>
      <c r="F817">
        <f t="shared" si="61"/>
        <v>2015</v>
      </c>
    </row>
    <row r="818" spans="1:6" x14ac:dyDescent="0.25">
      <c r="A818" s="109">
        <v>42091</v>
      </c>
      <c r="B818">
        <f t="shared" si="63"/>
        <v>13</v>
      </c>
      <c r="C818" s="109">
        <f t="shared" si="62"/>
        <v>0</v>
      </c>
      <c r="D818" s="109">
        <f t="shared" si="64"/>
        <v>42085</v>
      </c>
      <c r="E818">
        <f t="shared" si="60"/>
        <v>3</v>
      </c>
      <c r="F818">
        <f t="shared" si="61"/>
        <v>2015</v>
      </c>
    </row>
    <row r="819" spans="1:6" x14ac:dyDescent="0.25">
      <c r="A819" s="109">
        <v>42092</v>
      </c>
      <c r="B819">
        <f t="shared" si="63"/>
        <v>14</v>
      </c>
      <c r="C819" s="109">
        <f t="shared" si="62"/>
        <v>42092</v>
      </c>
      <c r="D819" s="109">
        <f t="shared" si="64"/>
        <v>42092</v>
      </c>
      <c r="E819">
        <f t="shared" si="60"/>
        <v>3</v>
      </c>
      <c r="F819">
        <f t="shared" si="61"/>
        <v>2015</v>
      </c>
    </row>
    <row r="820" spans="1:6" x14ac:dyDescent="0.25">
      <c r="A820" s="109">
        <v>42093</v>
      </c>
      <c r="B820">
        <f t="shared" si="63"/>
        <v>14</v>
      </c>
      <c r="C820" s="109">
        <f t="shared" si="62"/>
        <v>0</v>
      </c>
      <c r="D820" s="109">
        <f t="shared" si="64"/>
        <v>42092</v>
      </c>
      <c r="E820">
        <f t="shared" si="60"/>
        <v>3</v>
      </c>
      <c r="F820">
        <f t="shared" si="61"/>
        <v>2015</v>
      </c>
    </row>
    <row r="821" spans="1:6" x14ac:dyDescent="0.25">
      <c r="A821" s="109">
        <v>42094</v>
      </c>
      <c r="B821">
        <f t="shared" si="63"/>
        <v>14</v>
      </c>
      <c r="C821" s="109">
        <f t="shared" si="62"/>
        <v>0</v>
      </c>
      <c r="D821" s="109">
        <f t="shared" si="64"/>
        <v>42092</v>
      </c>
      <c r="E821">
        <f t="shared" si="60"/>
        <v>3</v>
      </c>
      <c r="F821">
        <f t="shared" si="61"/>
        <v>2015</v>
      </c>
    </row>
    <row r="822" spans="1:6" x14ac:dyDescent="0.25">
      <c r="A822" s="109">
        <v>42095</v>
      </c>
      <c r="B822">
        <f t="shared" si="63"/>
        <v>14</v>
      </c>
      <c r="C822" s="109">
        <f t="shared" si="62"/>
        <v>0</v>
      </c>
      <c r="D822" s="109">
        <f t="shared" si="64"/>
        <v>42092</v>
      </c>
      <c r="E822">
        <f t="shared" si="60"/>
        <v>4</v>
      </c>
      <c r="F822">
        <f t="shared" si="61"/>
        <v>2015</v>
      </c>
    </row>
    <row r="823" spans="1:6" x14ac:dyDescent="0.25">
      <c r="A823" s="109">
        <v>42096</v>
      </c>
      <c r="B823">
        <f t="shared" si="63"/>
        <v>14</v>
      </c>
      <c r="C823" s="109">
        <f t="shared" si="62"/>
        <v>0</v>
      </c>
      <c r="D823" s="109">
        <f t="shared" si="64"/>
        <v>42092</v>
      </c>
      <c r="E823">
        <f t="shared" si="60"/>
        <v>4</v>
      </c>
      <c r="F823">
        <f t="shared" si="61"/>
        <v>2015</v>
      </c>
    </row>
    <row r="824" spans="1:6" x14ac:dyDescent="0.25">
      <c r="A824" s="109">
        <v>42097</v>
      </c>
      <c r="B824">
        <f t="shared" si="63"/>
        <v>14</v>
      </c>
      <c r="C824" s="109">
        <f t="shared" si="62"/>
        <v>0</v>
      </c>
      <c r="D824" s="109">
        <f t="shared" si="64"/>
        <v>42092</v>
      </c>
      <c r="E824">
        <f t="shared" si="60"/>
        <v>4</v>
      </c>
      <c r="F824">
        <f t="shared" si="61"/>
        <v>2015</v>
      </c>
    </row>
    <row r="825" spans="1:6" x14ac:dyDescent="0.25">
      <c r="A825" s="109">
        <v>42098</v>
      </c>
      <c r="B825">
        <f t="shared" si="63"/>
        <v>14</v>
      </c>
      <c r="C825" s="109">
        <f t="shared" si="62"/>
        <v>0</v>
      </c>
      <c r="D825" s="109">
        <f t="shared" si="64"/>
        <v>42092</v>
      </c>
      <c r="E825">
        <f t="shared" si="60"/>
        <v>4</v>
      </c>
      <c r="F825">
        <f t="shared" si="61"/>
        <v>2015</v>
      </c>
    </row>
    <row r="826" spans="1:6" x14ac:dyDescent="0.25">
      <c r="A826" s="109">
        <v>42099</v>
      </c>
      <c r="B826">
        <f t="shared" si="63"/>
        <v>15</v>
      </c>
      <c r="C826" s="109">
        <f t="shared" si="62"/>
        <v>42099</v>
      </c>
      <c r="D826" s="109">
        <f t="shared" si="64"/>
        <v>42099</v>
      </c>
      <c r="E826">
        <f t="shared" si="60"/>
        <v>4</v>
      </c>
      <c r="F826">
        <f t="shared" si="61"/>
        <v>2015</v>
      </c>
    </row>
    <row r="827" spans="1:6" x14ac:dyDescent="0.25">
      <c r="A827" s="109">
        <v>42100</v>
      </c>
      <c r="B827">
        <f t="shared" si="63"/>
        <v>15</v>
      </c>
      <c r="C827" s="109">
        <f t="shared" si="62"/>
        <v>0</v>
      </c>
      <c r="D827" s="109">
        <f t="shared" si="64"/>
        <v>42099</v>
      </c>
      <c r="E827">
        <f t="shared" si="60"/>
        <v>4</v>
      </c>
      <c r="F827">
        <f t="shared" si="61"/>
        <v>2015</v>
      </c>
    </row>
    <row r="828" spans="1:6" x14ac:dyDescent="0.25">
      <c r="A828" s="109">
        <v>42101</v>
      </c>
      <c r="B828">
        <f t="shared" si="63"/>
        <v>15</v>
      </c>
      <c r="C828" s="109">
        <f t="shared" si="62"/>
        <v>0</v>
      </c>
      <c r="D828" s="109">
        <f t="shared" si="64"/>
        <v>42099</v>
      </c>
      <c r="E828">
        <f t="shared" si="60"/>
        <v>4</v>
      </c>
      <c r="F828">
        <f t="shared" si="61"/>
        <v>2015</v>
      </c>
    </row>
    <row r="829" spans="1:6" x14ac:dyDescent="0.25">
      <c r="A829" s="109">
        <v>42102</v>
      </c>
      <c r="B829">
        <f t="shared" si="63"/>
        <v>15</v>
      </c>
      <c r="C829" s="109">
        <f t="shared" si="62"/>
        <v>0</v>
      </c>
      <c r="D829" s="109">
        <f t="shared" si="64"/>
        <v>42099</v>
      </c>
      <c r="E829">
        <f t="shared" si="60"/>
        <v>4</v>
      </c>
      <c r="F829">
        <f t="shared" si="61"/>
        <v>2015</v>
      </c>
    </row>
    <row r="830" spans="1:6" x14ac:dyDescent="0.25">
      <c r="A830" s="109">
        <v>42103</v>
      </c>
      <c r="B830">
        <f t="shared" si="63"/>
        <v>15</v>
      </c>
      <c r="C830" s="109">
        <f t="shared" si="62"/>
        <v>0</v>
      </c>
      <c r="D830" s="109">
        <f t="shared" si="64"/>
        <v>42099</v>
      </c>
      <c r="E830">
        <f t="shared" si="60"/>
        <v>4</v>
      </c>
      <c r="F830">
        <f t="shared" si="61"/>
        <v>2015</v>
      </c>
    </row>
    <row r="831" spans="1:6" x14ac:dyDescent="0.25">
      <c r="A831" s="109">
        <v>42104</v>
      </c>
      <c r="B831">
        <f t="shared" si="63"/>
        <v>15</v>
      </c>
      <c r="C831" s="109">
        <f t="shared" si="62"/>
        <v>0</v>
      </c>
      <c r="D831" s="109">
        <f t="shared" si="64"/>
        <v>42099</v>
      </c>
      <c r="E831">
        <f t="shared" si="60"/>
        <v>4</v>
      </c>
      <c r="F831">
        <f t="shared" si="61"/>
        <v>2015</v>
      </c>
    </row>
    <row r="832" spans="1:6" x14ac:dyDescent="0.25">
      <c r="A832" s="109">
        <v>42105</v>
      </c>
      <c r="B832">
        <f t="shared" si="63"/>
        <v>15</v>
      </c>
      <c r="C832" s="109">
        <f t="shared" si="62"/>
        <v>0</v>
      </c>
      <c r="D832" s="109">
        <f t="shared" si="64"/>
        <v>42099</v>
      </c>
      <c r="E832">
        <f t="shared" si="60"/>
        <v>4</v>
      </c>
      <c r="F832">
        <f t="shared" si="61"/>
        <v>2015</v>
      </c>
    </row>
    <row r="833" spans="1:6" x14ac:dyDescent="0.25">
      <c r="A833" s="109">
        <v>42106</v>
      </c>
      <c r="B833">
        <f t="shared" si="63"/>
        <v>16</v>
      </c>
      <c r="C833" s="109">
        <f t="shared" si="62"/>
        <v>42106</v>
      </c>
      <c r="D833" s="109">
        <f t="shared" si="64"/>
        <v>42106</v>
      </c>
      <c r="E833">
        <f t="shared" ref="E833:E896" si="65">MONTH(A833)</f>
        <v>4</v>
      </c>
      <c r="F833">
        <f t="shared" ref="F833:F896" si="66">YEAR(A833)</f>
        <v>2015</v>
      </c>
    </row>
    <row r="834" spans="1:6" x14ac:dyDescent="0.25">
      <c r="A834" s="109">
        <v>42107</v>
      </c>
      <c r="B834">
        <f t="shared" si="63"/>
        <v>16</v>
      </c>
      <c r="C834" s="109">
        <f t="shared" ref="C834:C897" si="67">IF(IF(B834=B833,0,B834)&gt;0,A834,0)</f>
        <v>0</v>
      </c>
      <c r="D834" s="109">
        <f t="shared" si="64"/>
        <v>42106</v>
      </c>
      <c r="E834">
        <f t="shared" si="65"/>
        <v>4</v>
      </c>
      <c r="F834">
        <f t="shared" si="66"/>
        <v>2015</v>
      </c>
    </row>
    <row r="835" spans="1:6" x14ac:dyDescent="0.25">
      <c r="A835" s="109">
        <v>42108</v>
      </c>
      <c r="B835">
        <f t="shared" ref="B835:B898" si="68">WEEKNUM(A835)</f>
        <v>16</v>
      </c>
      <c r="C835" s="109">
        <f t="shared" si="67"/>
        <v>0</v>
      </c>
      <c r="D835" s="109">
        <f t="shared" si="64"/>
        <v>42106</v>
      </c>
      <c r="E835">
        <f t="shared" si="65"/>
        <v>4</v>
      </c>
      <c r="F835">
        <f t="shared" si="66"/>
        <v>2015</v>
      </c>
    </row>
    <row r="836" spans="1:6" x14ac:dyDescent="0.25">
      <c r="A836" s="109">
        <v>42109</v>
      </c>
      <c r="B836">
        <f t="shared" si="68"/>
        <v>16</v>
      </c>
      <c r="C836" s="109">
        <f t="shared" si="67"/>
        <v>0</v>
      </c>
      <c r="D836" s="109">
        <f t="shared" si="64"/>
        <v>42106</v>
      </c>
      <c r="E836">
        <f t="shared" si="65"/>
        <v>4</v>
      </c>
      <c r="F836">
        <f t="shared" si="66"/>
        <v>2015</v>
      </c>
    </row>
    <row r="837" spans="1:6" x14ac:dyDescent="0.25">
      <c r="A837" s="109">
        <v>42110</v>
      </c>
      <c r="B837">
        <f t="shared" si="68"/>
        <v>16</v>
      </c>
      <c r="C837" s="109">
        <f t="shared" si="67"/>
        <v>0</v>
      </c>
      <c r="D837" s="109">
        <f t="shared" si="64"/>
        <v>42106</v>
      </c>
      <c r="E837">
        <f t="shared" si="65"/>
        <v>4</v>
      </c>
      <c r="F837">
        <f t="shared" si="66"/>
        <v>2015</v>
      </c>
    </row>
    <row r="838" spans="1:6" x14ac:dyDescent="0.25">
      <c r="A838" s="109">
        <v>42111</v>
      </c>
      <c r="B838">
        <f t="shared" si="68"/>
        <v>16</v>
      </c>
      <c r="C838" s="109">
        <f t="shared" si="67"/>
        <v>0</v>
      </c>
      <c r="D838" s="109">
        <f t="shared" si="64"/>
        <v>42106</v>
      </c>
      <c r="E838">
        <f t="shared" si="65"/>
        <v>4</v>
      </c>
      <c r="F838">
        <f t="shared" si="66"/>
        <v>2015</v>
      </c>
    </row>
    <row r="839" spans="1:6" x14ac:dyDescent="0.25">
      <c r="A839" s="109">
        <v>42112</v>
      </c>
      <c r="B839">
        <f t="shared" si="68"/>
        <v>16</v>
      </c>
      <c r="C839" s="109">
        <f t="shared" si="67"/>
        <v>0</v>
      </c>
      <c r="D839" s="109">
        <f t="shared" si="64"/>
        <v>42106</v>
      </c>
      <c r="E839">
        <f t="shared" si="65"/>
        <v>4</v>
      </c>
      <c r="F839">
        <f t="shared" si="66"/>
        <v>2015</v>
      </c>
    </row>
    <row r="840" spans="1:6" x14ac:dyDescent="0.25">
      <c r="A840" s="109">
        <v>42113</v>
      </c>
      <c r="B840">
        <f t="shared" si="68"/>
        <v>17</v>
      </c>
      <c r="C840" s="109">
        <f t="shared" si="67"/>
        <v>42113</v>
      </c>
      <c r="D840" s="109">
        <f t="shared" ref="D840:D903" si="69">IF(C840&gt;0,C840,IF(C839&gt;0,C839,IF(C838&gt;0,C838,IF(C837&gt;0,C837,IF(C836&gt;0,C836,IF(C835&gt;0,C835,IF(C834&gt;0,C834,"ERROR")))))))</f>
        <v>42113</v>
      </c>
      <c r="E840">
        <f t="shared" si="65"/>
        <v>4</v>
      </c>
      <c r="F840">
        <f t="shared" si="66"/>
        <v>2015</v>
      </c>
    </row>
    <row r="841" spans="1:6" x14ac:dyDescent="0.25">
      <c r="A841" s="109">
        <v>42114</v>
      </c>
      <c r="B841">
        <f t="shared" si="68"/>
        <v>17</v>
      </c>
      <c r="C841" s="109">
        <f t="shared" si="67"/>
        <v>0</v>
      </c>
      <c r="D841" s="109">
        <f t="shared" si="69"/>
        <v>42113</v>
      </c>
      <c r="E841">
        <f t="shared" si="65"/>
        <v>4</v>
      </c>
      <c r="F841">
        <f t="shared" si="66"/>
        <v>2015</v>
      </c>
    </row>
    <row r="842" spans="1:6" x14ac:dyDescent="0.25">
      <c r="A842" s="109">
        <v>42115</v>
      </c>
      <c r="B842">
        <f t="shared" si="68"/>
        <v>17</v>
      </c>
      <c r="C842" s="109">
        <f t="shared" si="67"/>
        <v>0</v>
      </c>
      <c r="D842" s="109">
        <f t="shared" si="69"/>
        <v>42113</v>
      </c>
      <c r="E842">
        <f t="shared" si="65"/>
        <v>4</v>
      </c>
      <c r="F842">
        <f t="shared" si="66"/>
        <v>2015</v>
      </c>
    </row>
    <row r="843" spans="1:6" x14ac:dyDescent="0.25">
      <c r="A843" s="109">
        <v>42116</v>
      </c>
      <c r="B843">
        <f t="shared" si="68"/>
        <v>17</v>
      </c>
      <c r="C843" s="109">
        <f t="shared" si="67"/>
        <v>0</v>
      </c>
      <c r="D843" s="109">
        <f t="shared" si="69"/>
        <v>42113</v>
      </c>
      <c r="E843">
        <f t="shared" si="65"/>
        <v>4</v>
      </c>
      <c r="F843">
        <f t="shared" si="66"/>
        <v>2015</v>
      </c>
    </row>
    <row r="844" spans="1:6" x14ac:dyDescent="0.25">
      <c r="A844" s="109">
        <v>42117</v>
      </c>
      <c r="B844">
        <f t="shared" si="68"/>
        <v>17</v>
      </c>
      <c r="C844" s="109">
        <f t="shared" si="67"/>
        <v>0</v>
      </c>
      <c r="D844" s="109">
        <f t="shared" si="69"/>
        <v>42113</v>
      </c>
      <c r="E844">
        <f t="shared" si="65"/>
        <v>4</v>
      </c>
      <c r="F844">
        <f t="shared" si="66"/>
        <v>2015</v>
      </c>
    </row>
    <row r="845" spans="1:6" x14ac:dyDescent="0.25">
      <c r="A845" s="109">
        <v>42118</v>
      </c>
      <c r="B845">
        <f t="shared" si="68"/>
        <v>17</v>
      </c>
      <c r="C845" s="109">
        <f t="shared" si="67"/>
        <v>0</v>
      </c>
      <c r="D845" s="109">
        <f t="shared" si="69"/>
        <v>42113</v>
      </c>
      <c r="E845">
        <f t="shared" si="65"/>
        <v>4</v>
      </c>
      <c r="F845">
        <f t="shared" si="66"/>
        <v>2015</v>
      </c>
    </row>
    <row r="846" spans="1:6" x14ac:dyDescent="0.25">
      <c r="A846" s="109">
        <v>42119</v>
      </c>
      <c r="B846">
        <f t="shared" si="68"/>
        <v>17</v>
      </c>
      <c r="C846" s="109">
        <f t="shared" si="67"/>
        <v>0</v>
      </c>
      <c r="D846" s="109">
        <f t="shared" si="69"/>
        <v>42113</v>
      </c>
      <c r="E846">
        <f t="shared" si="65"/>
        <v>4</v>
      </c>
      <c r="F846">
        <f t="shared" si="66"/>
        <v>2015</v>
      </c>
    </row>
    <row r="847" spans="1:6" x14ac:dyDescent="0.25">
      <c r="A847" s="109">
        <v>42120</v>
      </c>
      <c r="B847">
        <f t="shared" si="68"/>
        <v>18</v>
      </c>
      <c r="C847" s="109">
        <f t="shared" si="67"/>
        <v>42120</v>
      </c>
      <c r="D847" s="109">
        <f t="shared" si="69"/>
        <v>42120</v>
      </c>
      <c r="E847">
        <f t="shared" si="65"/>
        <v>4</v>
      </c>
      <c r="F847">
        <f t="shared" si="66"/>
        <v>2015</v>
      </c>
    </row>
    <row r="848" spans="1:6" x14ac:dyDescent="0.25">
      <c r="A848" s="109">
        <v>42121</v>
      </c>
      <c r="B848">
        <f t="shared" si="68"/>
        <v>18</v>
      </c>
      <c r="C848" s="109">
        <f t="shared" si="67"/>
        <v>0</v>
      </c>
      <c r="D848" s="109">
        <f t="shared" si="69"/>
        <v>42120</v>
      </c>
      <c r="E848">
        <f t="shared" si="65"/>
        <v>4</v>
      </c>
      <c r="F848">
        <f t="shared" si="66"/>
        <v>2015</v>
      </c>
    </row>
    <row r="849" spans="1:6" x14ac:dyDescent="0.25">
      <c r="A849" s="109">
        <v>42122</v>
      </c>
      <c r="B849">
        <f t="shared" si="68"/>
        <v>18</v>
      </c>
      <c r="C849" s="109">
        <f t="shared" si="67"/>
        <v>0</v>
      </c>
      <c r="D849" s="109">
        <f t="shared" si="69"/>
        <v>42120</v>
      </c>
      <c r="E849">
        <f t="shared" si="65"/>
        <v>4</v>
      </c>
      <c r="F849">
        <f t="shared" si="66"/>
        <v>2015</v>
      </c>
    </row>
    <row r="850" spans="1:6" x14ac:dyDescent="0.25">
      <c r="A850" s="109">
        <v>42123</v>
      </c>
      <c r="B850">
        <f t="shared" si="68"/>
        <v>18</v>
      </c>
      <c r="C850" s="109">
        <f t="shared" si="67"/>
        <v>0</v>
      </c>
      <c r="D850" s="109">
        <f t="shared" si="69"/>
        <v>42120</v>
      </c>
      <c r="E850">
        <f t="shared" si="65"/>
        <v>4</v>
      </c>
      <c r="F850">
        <f t="shared" si="66"/>
        <v>2015</v>
      </c>
    </row>
    <row r="851" spans="1:6" x14ac:dyDescent="0.25">
      <c r="A851" s="109">
        <v>42124</v>
      </c>
      <c r="B851">
        <f t="shared" si="68"/>
        <v>18</v>
      </c>
      <c r="C851" s="109">
        <f t="shared" si="67"/>
        <v>0</v>
      </c>
      <c r="D851" s="109">
        <f t="shared" si="69"/>
        <v>42120</v>
      </c>
      <c r="E851">
        <f t="shared" si="65"/>
        <v>4</v>
      </c>
      <c r="F851">
        <f t="shared" si="66"/>
        <v>2015</v>
      </c>
    </row>
    <row r="852" spans="1:6" x14ac:dyDescent="0.25">
      <c r="A852" s="109">
        <v>42125</v>
      </c>
      <c r="B852">
        <f t="shared" si="68"/>
        <v>18</v>
      </c>
      <c r="C852" s="109">
        <f t="shared" si="67"/>
        <v>0</v>
      </c>
      <c r="D852" s="109">
        <f t="shared" si="69"/>
        <v>42120</v>
      </c>
      <c r="E852">
        <f t="shared" si="65"/>
        <v>5</v>
      </c>
      <c r="F852">
        <f t="shared" si="66"/>
        <v>2015</v>
      </c>
    </row>
    <row r="853" spans="1:6" x14ac:dyDescent="0.25">
      <c r="A853" s="109">
        <v>42126</v>
      </c>
      <c r="B853">
        <f t="shared" si="68"/>
        <v>18</v>
      </c>
      <c r="C853" s="109">
        <f t="shared" si="67"/>
        <v>0</v>
      </c>
      <c r="D853" s="109">
        <f t="shared" si="69"/>
        <v>42120</v>
      </c>
      <c r="E853">
        <f t="shared" si="65"/>
        <v>5</v>
      </c>
      <c r="F853">
        <f t="shared" si="66"/>
        <v>2015</v>
      </c>
    </row>
    <row r="854" spans="1:6" x14ac:dyDescent="0.25">
      <c r="A854" s="109">
        <v>42127</v>
      </c>
      <c r="B854">
        <f t="shared" si="68"/>
        <v>19</v>
      </c>
      <c r="C854" s="109">
        <f t="shared" si="67"/>
        <v>42127</v>
      </c>
      <c r="D854" s="109">
        <f t="shared" si="69"/>
        <v>42127</v>
      </c>
      <c r="E854">
        <f t="shared" si="65"/>
        <v>5</v>
      </c>
      <c r="F854">
        <f t="shared" si="66"/>
        <v>2015</v>
      </c>
    </row>
    <row r="855" spans="1:6" x14ac:dyDescent="0.25">
      <c r="A855" s="109">
        <v>42128</v>
      </c>
      <c r="B855">
        <f t="shared" si="68"/>
        <v>19</v>
      </c>
      <c r="C855" s="109">
        <f t="shared" si="67"/>
        <v>0</v>
      </c>
      <c r="D855" s="109">
        <f t="shared" si="69"/>
        <v>42127</v>
      </c>
      <c r="E855">
        <f t="shared" si="65"/>
        <v>5</v>
      </c>
      <c r="F855">
        <f t="shared" si="66"/>
        <v>2015</v>
      </c>
    </row>
    <row r="856" spans="1:6" x14ac:dyDescent="0.25">
      <c r="A856" s="109">
        <v>42129</v>
      </c>
      <c r="B856">
        <f t="shared" si="68"/>
        <v>19</v>
      </c>
      <c r="C856" s="109">
        <f t="shared" si="67"/>
        <v>0</v>
      </c>
      <c r="D856" s="109">
        <f t="shared" si="69"/>
        <v>42127</v>
      </c>
      <c r="E856">
        <f t="shared" si="65"/>
        <v>5</v>
      </c>
      <c r="F856">
        <f t="shared" si="66"/>
        <v>2015</v>
      </c>
    </row>
    <row r="857" spans="1:6" x14ac:dyDescent="0.25">
      <c r="A857" s="109">
        <v>42130</v>
      </c>
      <c r="B857">
        <f t="shared" si="68"/>
        <v>19</v>
      </c>
      <c r="C857" s="109">
        <f t="shared" si="67"/>
        <v>0</v>
      </c>
      <c r="D857" s="109">
        <f t="shared" si="69"/>
        <v>42127</v>
      </c>
      <c r="E857">
        <f t="shared" si="65"/>
        <v>5</v>
      </c>
      <c r="F857">
        <f t="shared" si="66"/>
        <v>2015</v>
      </c>
    </row>
    <row r="858" spans="1:6" x14ac:dyDescent="0.25">
      <c r="A858" s="109">
        <v>42131</v>
      </c>
      <c r="B858">
        <f t="shared" si="68"/>
        <v>19</v>
      </c>
      <c r="C858" s="109">
        <f t="shared" si="67"/>
        <v>0</v>
      </c>
      <c r="D858" s="109">
        <f t="shared" si="69"/>
        <v>42127</v>
      </c>
      <c r="E858">
        <f t="shared" si="65"/>
        <v>5</v>
      </c>
      <c r="F858">
        <f t="shared" si="66"/>
        <v>2015</v>
      </c>
    </row>
    <row r="859" spans="1:6" x14ac:dyDescent="0.25">
      <c r="A859" s="109">
        <v>42132</v>
      </c>
      <c r="B859">
        <f t="shared" si="68"/>
        <v>19</v>
      </c>
      <c r="C859" s="109">
        <f t="shared" si="67"/>
        <v>0</v>
      </c>
      <c r="D859" s="109">
        <f t="shared" si="69"/>
        <v>42127</v>
      </c>
      <c r="E859">
        <f t="shared" si="65"/>
        <v>5</v>
      </c>
      <c r="F859">
        <f t="shared" si="66"/>
        <v>2015</v>
      </c>
    </row>
    <row r="860" spans="1:6" x14ac:dyDescent="0.25">
      <c r="A860" s="109">
        <v>42133</v>
      </c>
      <c r="B860">
        <f t="shared" si="68"/>
        <v>19</v>
      </c>
      <c r="C860" s="109">
        <f t="shared" si="67"/>
        <v>0</v>
      </c>
      <c r="D860" s="109">
        <f t="shared" si="69"/>
        <v>42127</v>
      </c>
      <c r="E860">
        <f t="shared" si="65"/>
        <v>5</v>
      </c>
      <c r="F860">
        <f t="shared" si="66"/>
        <v>2015</v>
      </c>
    </row>
    <row r="861" spans="1:6" x14ac:dyDescent="0.25">
      <c r="A861" s="109">
        <v>42134</v>
      </c>
      <c r="B861">
        <f t="shared" si="68"/>
        <v>20</v>
      </c>
      <c r="C861" s="109">
        <f t="shared" si="67"/>
        <v>42134</v>
      </c>
      <c r="D861" s="109">
        <f t="shared" si="69"/>
        <v>42134</v>
      </c>
      <c r="E861">
        <f t="shared" si="65"/>
        <v>5</v>
      </c>
      <c r="F861">
        <f t="shared" si="66"/>
        <v>2015</v>
      </c>
    </row>
    <row r="862" spans="1:6" x14ac:dyDescent="0.25">
      <c r="A862" s="109">
        <v>42135</v>
      </c>
      <c r="B862">
        <f t="shared" si="68"/>
        <v>20</v>
      </c>
      <c r="C862" s="109">
        <f t="shared" si="67"/>
        <v>0</v>
      </c>
      <c r="D862" s="109">
        <f t="shared" si="69"/>
        <v>42134</v>
      </c>
      <c r="E862">
        <f t="shared" si="65"/>
        <v>5</v>
      </c>
      <c r="F862">
        <f t="shared" si="66"/>
        <v>2015</v>
      </c>
    </row>
    <row r="863" spans="1:6" x14ac:dyDescent="0.25">
      <c r="A863" s="109">
        <v>42136</v>
      </c>
      <c r="B863">
        <f t="shared" si="68"/>
        <v>20</v>
      </c>
      <c r="C863" s="109">
        <f t="shared" si="67"/>
        <v>0</v>
      </c>
      <c r="D863" s="109">
        <f t="shared" si="69"/>
        <v>42134</v>
      </c>
      <c r="E863">
        <f t="shared" si="65"/>
        <v>5</v>
      </c>
      <c r="F863">
        <f t="shared" si="66"/>
        <v>2015</v>
      </c>
    </row>
    <row r="864" spans="1:6" x14ac:dyDescent="0.25">
      <c r="A864" s="109">
        <v>42137</v>
      </c>
      <c r="B864">
        <f t="shared" si="68"/>
        <v>20</v>
      </c>
      <c r="C864" s="109">
        <f t="shared" si="67"/>
        <v>0</v>
      </c>
      <c r="D864" s="109">
        <f t="shared" si="69"/>
        <v>42134</v>
      </c>
      <c r="E864">
        <f t="shared" si="65"/>
        <v>5</v>
      </c>
      <c r="F864">
        <f t="shared" si="66"/>
        <v>2015</v>
      </c>
    </row>
    <row r="865" spans="1:6" x14ac:dyDescent="0.25">
      <c r="A865" s="109">
        <v>42138</v>
      </c>
      <c r="B865">
        <f t="shared" si="68"/>
        <v>20</v>
      </c>
      <c r="C865" s="109">
        <f t="shared" si="67"/>
        <v>0</v>
      </c>
      <c r="D865" s="109">
        <f t="shared" si="69"/>
        <v>42134</v>
      </c>
      <c r="E865">
        <f t="shared" si="65"/>
        <v>5</v>
      </c>
      <c r="F865">
        <f t="shared" si="66"/>
        <v>2015</v>
      </c>
    </row>
    <row r="866" spans="1:6" x14ac:dyDescent="0.25">
      <c r="A866" s="109">
        <v>42139</v>
      </c>
      <c r="B866">
        <f t="shared" si="68"/>
        <v>20</v>
      </c>
      <c r="C866" s="109">
        <f t="shared" si="67"/>
        <v>0</v>
      </c>
      <c r="D866" s="109">
        <f t="shared" si="69"/>
        <v>42134</v>
      </c>
      <c r="E866">
        <f t="shared" si="65"/>
        <v>5</v>
      </c>
      <c r="F866">
        <f t="shared" si="66"/>
        <v>2015</v>
      </c>
    </row>
    <row r="867" spans="1:6" x14ac:dyDescent="0.25">
      <c r="A867" s="109">
        <v>42140</v>
      </c>
      <c r="B867">
        <f t="shared" si="68"/>
        <v>20</v>
      </c>
      <c r="C867" s="109">
        <f t="shared" si="67"/>
        <v>0</v>
      </c>
      <c r="D867" s="109">
        <f t="shared" si="69"/>
        <v>42134</v>
      </c>
      <c r="E867">
        <f t="shared" si="65"/>
        <v>5</v>
      </c>
      <c r="F867">
        <f t="shared" si="66"/>
        <v>2015</v>
      </c>
    </row>
    <row r="868" spans="1:6" x14ac:dyDescent="0.25">
      <c r="A868" s="109">
        <v>42141</v>
      </c>
      <c r="B868">
        <f t="shared" si="68"/>
        <v>21</v>
      </c>
      <c r="C868" s="109">
        <f t="shared" si="67"/>
        <v>42141</v>
      </c>
      <c r="D868" s="109">
        <f t="shared" si="69"/>
        <v>42141</v>
      </c>
      <c r="E868">
        <f t="shared" si="65"/>
        <v>5</v>
      </c>
      <c r="F868">
        <f t="shared" si="66"/>
        <v>2015</v>
      </c>
    </row>
    <row r="869" spans="1:6" x14ac:dyDescent="0.25">
      <c r="A869" s="109">
        <v>42142</v>
      </c>
      <c r="B869">
        <f t="shared" si="68"/>
        <v>21</v>
      </c>
      <c r="C869" s="109">
        <f t="shared" si="67"/>
        <v>0</v>
      </c>
      <c r="D869" s="109">
        <f t="shared" si="69"/>
        <v>42141</v>
      </c>
      <c r="E869">
        <f t="shared" si="65"/>
        <v>5</v>
      </c>
      <c r="F869">
        <f t="shared" si="66"/>
        <v>2015</v>
      </c>
    </row>
    <row r="870" spans="1:6" x14ac:dyDescent="0.25">
      <c r="A870" s="109">
        <v>42143</v>
      </c>
      <c r="B870">
        <f t="shared" si="68"/>
        <v>21</v>
      </c>
      <c r="C870" s="109">
        <f t="shared" si="67"/>
        <v>0</v>
      </c>
      <c r="D870" s="109">
        <f t="shared" si="69"/>
        <v>42141</v>
      </c>
      <c r="E870">
        <f t="shared" si="65"/>
        <v>5</v>
      </c>
      <c r="F870">
        <f t="shared" si="66"/>
        <v>2015</v>
      </c>
    </row>
    <row r="871" spans="1:6" x14ac:dyDescent="0.25">
      <c r="A871" s="109">
        <v>42144</v>
      </c>
      <c r="B871">
        <f t="shared" si="68"/>
        <v>21</v>
      </c>
      <c r="C871" s="109">
        <f t="shared" si="67"/>
        <v>0</v>
      </c>
      <c r="D871" s="109">
        <f t="shared" si="69"/>
        <v>42141</v>
      </c>
      <c r="E871">
        <f t="shared" si="65"/>
        <v>5</v>
      </c>
      <c r="F871">
        <f t="shared" si="66"/>
        <v>2015</v>
      </c>
    </row>
    <row r="872" spans="1:6" x14ac:dyDescent="0.25">
      <c r="A872" s="109">
        <v>42145</v>
      </c>
      <c r="B872">
        <f t="shared" si="68"/>
        <v>21</v>
      </c>
      <c r="C872" s="109">
        <f t="shared" si="67"/>
        <v>0</v>
      </c>
      <c r="D872" s="109">
        <f t="shared" si="69"/>
        <v>42141</v>
      </c>
      <c r="E872">
        <f t="shared" si="65"/>
        <v>5</v>
      </c>
      <c r="F872">
        <f t="shared" si="66"/>
        <v>2015</v>
      </c>
    </row>
    <row r="873" spans="1:6" x14ac:dyDescent="0.25">
      <c r="A873" s="109">
        <v>42146</v>
      </c>
      <c r="B873">
        <f t="shared" si="68"/>
        <v>21</v>
      </c>
      <c r="C873" s="109">
        <f t="shared" si="67"/>
        <v>0</v>
      </c>
      <c r="D873" s="109">
        <f t="shared" si="69"/>
        <v>42141</v>
      </c>
      <c r="E873">
        <f t="shared" si="65"/>
        <v>5</v>
      </c>
      <c r="F873">
        <f t="shared" si="66"/>
        <v>2015</v>
      </c>
    </row>
    <row r="874" spans="1:6" x14ac:dyDescent="0.25">
      <c r="A874" s="109">
        <v>42147</v>
      </c>
      <c r="B874">
        <f t="shared" si="68"/>
        <v>21</v>
      </c>
      <c r="C874" s="109">
        <f t="shared" si="67"/>
        <v>0</v>
      </c>
      <c r="D874" s="109">
        <f t="shared" si="69"/>
        <v>42141</v>
      </c>
      <c r="E874">
        <f t="shared" si="65"/>
        <v>5</v>
      </c>
      <c r="F874">
        <f t="shared" si="66"/>
        <v>2015</v>
      </c>
    </row>
    <row r="875" spans="1:6" x14ac:dyDescent="0.25">
      <c r="A875" s="109">
        <v>42148</v>
      </c>
      <c r="B875">
        <f t="shared" si="68"/>
        <v>22</v>
      </c>
      <c r="C875" s="109">
        <f t="shared" si="67"/>
        <v>42148</v>
      </c>
      <c r="D875" s="109">
        <f t="shared" si="69"/>
        <v>42148</v>
      </c>
      <c r="E875">
        <f t="shared" si="65"/>
        <v>5</v>
      </c>
      <c r="F875">
        <f t="shared" si="66"/>
        <v>2015</v>
      </c>
    </row>
    <row r="876" spans="1:6" x14ac:dyDescent="0.25">
      <c r="A876" s="109">
        <v>42149</v>
      </c>
      <c r="B876">
        <f t="shared" si="68"/>
        <v>22</v>
      </c>
      <c r="C876" s="109">
        <f t="shared" si="67"/>
        <v>0</v>
      </c>
      <c r="D876" s="109">
        <f t="shared" si="69"/>
        <v>42148</v>
      </c>
      <c r="E876">
        <f t="shared" si="65"/>
        <v>5</v>
      </c>
      <c r="F876">
        <f t="shared" si="66"/>
        <v>2015</v>
      </c>
    </row>
    <row r="877" spans="1:6" x14ac:dyDescent="0.25">
      <c r="A877" s="109">
        <v>42150</v>
      </c>
      <c r="B877">
        <f t="shared" si="68"/>
        <v>22</v>
      </c>
      <c r="C877" s="109">
        <f t="shared" si="67"/>
        <v>0</v>
      </c>
      <c r="D877" s="109">
        <f t="shared" si="69"/>
        <v>42148</v>
      </c>
      <c r="E877">
        <f t="shared" si="65"/>
        <v>5</v>
      </c>
      <c r="F877">
        <f t="shared" si="66"/>
        <v>2015</v>
      </c>
    </row>
    <row r="878" spans="1:6" x14ac:dyDescent="0.25">
      <c r="A878" s="109">
        <v>42151</v>
      </c>
      <c r="B878">
        <f t="shared" si="68"/>
        <v>22</v>
      </c>
      <c r="C878" s="109">
        <f t="shared" si="67"/>
        <v>0</v>
      </c>
      <c r="D878" s="109">
        <f t="shared" si="69"/>
        <v>42148</v>
      </c>
      <c r="E878">
        <f t="shared" si="65"/>
        <v>5</v>
      </c>
      <c r="F878">
        <f t="shared" si="66"/>
        <v>2015</v>
      </c>
    </row>
    <row r="879" spans="1:6" x14ac:dyDescent="0.25">
      <c r="A879" s="109">
        <v>42152</v>
      </c>
      <c r="B879">
        <f t="shared" si="68"/>
        <v>22</v>
      </c>
      <c r="C879" s="109">
        <f t="shared" si="67"/>
        <v>0</v>
      </c>
      <c r="D879" s="109">
        <f t="shared" si="69"/>
        <v>42148</v>
      </c>
      <c r="E879">
        <f t="shared" si="65"/>
        <v>5</v>
      </c>
      <c r="F879">
        <f t="shared" si="66"/>
        <v>2015</v>
      </c>
    </row>
    <row r="880" spans="1:6" x14ac:dyDescent="0.25">
      <c r="A880" s="109">
        <v>42153</v>
      </c>
      <c r="B880">
        <f t="shared" si="68"/>
        <v>22</v>
      </c>
      <c r="C880" s="109">
        <f t="shared" si="67"/>
        <v>0</v>
      </c>
      <c r="D880" s="109">
        <f t="shared" si="69"/>
        <v>42148</v>
      </c>
      <c r="E880">
        <f t="shared" si="65"/>
        <v>5</v>
      </c>
      <c r="F880">
        <f t="shared" si="66"/>
        <v>2015</v>
      </c>
    </row>
    <row r="881" spans="1:6" x14ac:dyDescent="0.25">
      <c r="A881" s="109">
        <v>42154</v>
      </c>
      <c r="B881">
        <f t="shared" si="68"/>
        <v>22</v>
      </c>
      <c r="C881" s="109">
        <f t="shared" si="67"/>
        <v>0</v>
      </c>
      <c r="D881" s="109">
        <f t="shared" si="69"/>
        <v>42148</v>
      </c>
      <c r="E881">
        <f t="shared" si="65"/>
        <v>5</v>
      </c>
      <c r="F881">
        <f t="shared" si="66"/>
        <v>2015</v>
      </c>
    </row>
    <row r="882" spans="1:6" x14ac:dyDescent="0.25">
      <c r="A882" s="109">
        <v>42155</v>
      </c>
      <c r="B882">
        <f t="shared" si="68"/>
        <v>23</v>
      </c>
      <c r="C882" s="109">
        <f t="shared" si="67"/>
        <v>42155</v>
      </c>
      <c r="D882" s="109">
        <f t="shared" si="69"/>
        <v>42155</v>
      </c>
      <c r="E882">
        <f t="shared" si="65"/>
        <v>5</v>
      </c>
      <c r="F882">
        <f t="shared" si="66"/>
        <v>2015</v>
      </c>
    </row>
    <row r="883" spans="1:6" x14ac:dyDescent="0.25">
      <c r="A883" s="109">
        <v>42156</v>
      </c>
      <c r="B883">
        <f t="shared" si="68"/>
        <v>23</v>
      </c>
      <c r="C883" s="109">
        <f t="shared" si="67"/>
        <v>0</v>
      </c>
      <c r="D883" s="109">
        <f t="shared" si="69"/>
        <v>42155</v>
      </c>
      <c r="E883">
        <f t="shared" si="65"/>
        <v>6</v>
      </c>
      <c r="F883">
        <f t="shared" si="66"/>
        <v>2015</v>
      </c>
    </row>
    <row r="884" spans="1:6" x14ac:dyDescent="0.25">
      <c r="A884" s="109">
        <v>42157</v>
      </c>
      <c r="B884">
        <f t="shared" si="68"/>
        <v>23</v>
      </c>
      <c r="C884" s="109">
        <f t="shared" si="67"/>
        <v>0</v>
      </c>
      <c r="D884" s="109">
        <f t="shared" si="69"/>
        <v>42155</v>
      </c>
      <c r="E884">
        <f t="shared" si="65"/>
        <v>6</v>
      </c>
      <c r="F884">
        <f t="shared" si="66"/>
        <v>2015</v>
      </c>
    </row>
    <row r="885" spans="1:6" x14ac:dyDescent="0.25">
      <c r="A885" s="109">
        <v>42158</v>
      </c>
      <c r="B885">
        <f t="shared" si="68"/>
        <v>23</v>
      </c>
      <c r="C885" s="109">
        <f t="shared" si="67"/>
        <v>0</v>
      </c>
      <c r="D885" s="109">
        <f t="shared" si="69"/>
        <v>42155</v>
      </c>
      <c r="E885">
        <f t="shared" si="65"/>
        <v>6</v>
      </c>
      <c r="F885">
        <f t="shared" si="66"/>
        <v>2015</v>
      </c>
    </row>
    <row r="886" spans="1:6" x14ac:dyDescent="0.25">
      <c r="A886" s="109">
        <v>42159</v>
      </c>
      <c r="B886">
        <f t="shared" si="68"/>
        <v>23</v>
      </c>
      <c r="C886" s="109">
        <f t="shared" si="67"/>
        <v>0</v>
      </c>
      <c r="D886" s="109">
        <f t="shared" si="69"/>
        <v>42155</v>
      </c>
      <c r="E886">
        <f t="shared" si="65"/>
        <v>6</v>
      </c>
      <c r="F886">
        <f t="shared" si="66"/>
        <v>2015</v>
      </c>
    </row>
    <row r="887" spans="1:6" x14ac:dyDescent="0.25">
      <c r="A887" s="109">
        <v>42160</v>
      </c>
      <c r="B887">
        <f t="shared" si="68"/>
        <v>23</v>
      </c>
      <c r="C887" s="109">
        <f t="shared" si="67"/>
        <v>0</v>
      </c>
      <c r="D887" s="109">
        <f t="shared" si="69"/>
        <v>42155</v>
      </c>
      <c r="E887">
        <f t="shared" si="65"/>
        <v>6</v>
      </c>
      <c r="F887">
        <f t="shared" si="66"/>
        <v>2015</v>
      </c>
    </row>
    <row r="888" spans="1:6" x14ac:dyDescent="0.25">
      <c r="A888" s="109">
        <v>42161</v>
      </c>
      <c r="B888">
        <f t="shared" si="68"/>
        <v>23</v>
      </c>
      <c r="C888" s="109">
        <f t="shared" si="67"/>
        <v>0</v>
      </c>
      <c r="D888" s="109">
        <f t="shared" si="69"/>
        <v>42155</v>
      </c>
      <c r="E888">
        <f t="shared" si="65"/>
        <v>6</v>
      </c>
      <c r="F888">
        <f t="shared" si="66"/>
        <v>2015</v>
      </c>
    </row>
    <row r="889" spans="1:6" x14ac:dyDescent="0.25">
      <c r="A889" s="109">
        <v>42162</v>
      </c>
      <c r="B889">
        <f t="shared" si="68"/>
        <v>24</v>
      </c>
      <c r="C889" s="109">
        <f t="shared" si="67"/>
        <v>42162</v>
      </c>
      <c r="D889" s="109">
        <f t="shared" si="69"/>
        <v>42162</v>
      </c>
      <c r="E889">
        <f t="shared" si="65"/>
        <v>6</v>
      </c>
      <c r="F889">
        <f t="shared" si="66"/>
        <v>2015</v>
      </c>
    </row>
    <row r="890" spans="1:6" x14ac:dyDescent="0.25">
      <c r="A890" s="109">
        <v>42163</v>
      </c>
      <c r="B890">
        <f t="shared" si="68"/>
        <v>24</v>
      </c>
      <c r="C890" s="109">
        <f t="shared" si="67"/>
        <v>0</v>
      </c>
      <c r="D890" s="109">
        <f t="shared" si="69"/>
        <v>42162</v>
      </c>
      <c r="E890">
        <f t="shared" si="65"/>
        <v>6</v>
      </c>
      <c r="F890">
        <f t="shared" si="66"/>
        <v>2015</v>
      </c>
    </row>
    <row r="891" spans="1:6" x14ac:dyDescent="0.25">
      <c r="A891" s="109">
        <v>42164</v>
      </c>
      <c r="B891">
        <f t="shared" si="68"/>
        <v>24</v>
      </c>
      <c r="C891" s="109">
        <f t="shared" si="67"/>
        <v>0</v>
      </c>
      <c r="D891" s="109">
        <f t="shared" si="69"/>
        <v>42162</v>
      </c>
      <c r="E891">
        <f t="shared" si="65"/>
        <v>6</v>
      </c>
      <c r="F891">
        <f t="shared" si="66"/>
        <v>2015</v>
      </c>
    </row>
    <row r="892" spans="1:6" x14ac:dyDescent="0.25">
      <c r="A892" s="109">
        <v>42165</v>
      </c>
      <c r="B892">
        <f t="shared" si="68"/>
        <v>24</v>
      </c>
      <c r="C892" s="109">
        <f t="shared" si="67"/>
        <v>0</v>
      </c>
      <c r="D892" s="109">
        <f t="shared" si="69"/>
        <v>42162</v>
      </c>
      <c r="E892">
        <f t="shared" si="65"/>
        <v>6</v>
      </c>
      <c r="F892">
        <f t="shared" si="66"/>
        <v>2015</v>
      </c>
    </row>
    <row r="893" spans="1:6" x14ac:dyDescent="0.25">
      <c r="A893" s="109">
        <v>42166</v>
      </c>
      <c r="B893">
        <f t="shared" si="68"/>
        <v>24</v>
      </c>
      <c r="C893" s="109">
        <f t="shared" si="67"/>
        <v>0</v>
      </c>
      <c r="D893" s="109">
        <f t="shared" si="69"/>
        <v>42162</v>
      </c>
      <c r="E893">
        <f t="shared" si="65"/>
        <v>6</v>
      </c>
      <c r="F893">
        <f t="shared" si="66"/>
        <v>2015</v>
      </c>
    </row>
    <row r="894" spans="1:6" x14ac:dyDescent="0.25">
      <c r="A894" s="109">
        <v>42167</v>
      </c>
      <c r="B894">
        <f t="shared" si="68"/>
        <v>24</v>
      </c>
      <c r="C894" s="109">
        <f t="shared" si="67"/>
        <v>0</v>
      </c>
      <c r="D894" s="109">
        <f t="shared" si="69"/>
        <v>42162</v>
      </c>
      <c r="E894">
        <f t="shared" si="65"/>
        <v>6</v>
      </c>
      <c r="F894">
        <f t="shared" si="66"/>
        <v>2015</v>
      </c>
    </row>
    <row r="895" spans="1:6" x14ac:dyDescent="0.25">
      <c r="A895" s="109">
        <v>42168</v>
      </c>
      <c r="B895">
        <f t="shared" si="68"/>
        <v>24</v>
      </c>
      <c r="C895" s="109">
        <f t="shared" si="67"/>
        <v>0</v>
      </c>
      <c r="D895" s="109">
        <f t="shared" si="69"/>
        <v>42162</v>
      </c>
      <c r="E895">
        <f t="shared" si="65"/>
        <v>6</v>
      </c>
      <c r="F895">
        <f t="shared" si="66"/>
        <v>2015</v>
      </c>
    </row>
    <row r="896" spans="1:6" x14ac:dyDescent="0.25">
      <c r="A896" s="109">
        <v>42169</v>
      </c>
      <c r="B896">
        <f t="shared" si="68"/>
        <v>25</v>
      </c>
      <c r="C896" s="109">
        <f t="shared" si="67"/>
        <v>42169</v>
      </c>
      <c r="D896" s="109">
        <f t="shared" si="69"/>
        <v>42169</v>
      </c>
      <c r="E896">
        <f t="shared" si="65"/>
        <v>6</v>
      </c>
      <c r="F896">
        <f t="shared" si="66"/>
        <v>2015</v>
      </c>
    </row>
    <row r="897" spans="1:6" x14ac:dyDescent="0.25">
      <c r="A897" s="109">
        <v>42170</v>
      </c>
      <c r="B897">
        <f t="shared" si="68"/>
        <v>25</v>
      </c>
      <c r="C897" s="109">
        <f t="shared" si="67"/>
        <v>0</v>
      </c>
      <c r="D897" s="109">
        <f t="shared" si="69"/>
        <v>42169</v>
      </c>
      <c r="E897">
        <f t="shared" ref="E897:E960" si="70">MONTH(A897)</f>
        <v>6</v>
      </c>
      <c r="F897">
        <f t="shared" ref="F897:F960" si="71">YEAR(A897)</f>
        <v>2015</v>
      </c>
    </row>
    <row r="898" spans="1:6" x14ac:dyDescent="0.25">
      <c r="A898" s="109">
        <v>42171</v>
      </c>
      <c r="B898">
        <f t="shared" si="68"/>
        <v>25</v>
      </c>
      <c r="C898" s="109">
        <f t="shared" ref="C898:C961" si="72">IF(IF(B898=B897,0,B898)&gt;0,A898,0)</f>
        <v>0</v>
      </c>
      <c r="D898" s="109">
        <f t="shared" si="69"/>
        <v>42169</v>
      </c>
      <c r="E898">
        <f t="shared" si="70"/>
        <v>6</v>
      </c>
      <c r="F898">
        <f t="shared" si="71"/>
        <v>2015</v>
      </c>
    </row>
    <row r="899" spans="1:6" x14ac:dyDescent="0.25">
      <c r="A899" s="109">
        <v>42172</v>
      </c>
      <c r="B899">
        <f t="shared" ref="B899:B962" si="73">WEEKNUM(A899)</f>
        <v>25</v>
      </c>
      <c r="C899" s="109">
        <f t="shared" si="72"/>
        <v>0</v>
      </c>
      <c r="D899" s="109">
        <f t="shared" si="69"/>
        <v>42169</v>
      </c>
      <c r="E899">
        <f t="shared" si="70"/>
        <v>6</v>
      </c>
      <c r="F899">
        <f t="shared" si="71"/>
        <v>2015</v>
      </c>
    </row>
    <row r="900" spans="1:6" x14ac:dyDescent="0.25">
      <c r="A900" s="109">
        <v>42173</v>
      </c>
      <c r="B900">
        <f t="shared" si="73"/>
        <v>25</v>
      </c>
      <c r="C900" s="109">
        <f t="shared" si="72"/>
        <v>0</v>
      </c>
      <c r="D900" s="109">
        <f t="shared" si="69"/>
        <v>42169</v>
      </c>
      <c r="E900">
        <f t="shared" si="70"/>
        <v>6</v>
      </c>
      <c r="F900">
        <f t="shared" si="71"/>
        <v>2015</v>
      </c>
    </row>
    <row r="901" spans="1:6" x14ac:dyDescent="0.25">
      <c r="A901" s="109">
        <v>42174</v>
      </c>
      <c r="B901">
        <f t="shared" si="73"/>
        <v>25</v>
      </c>
      <c r="C901" s="109">
        <f t="shared" si="72"/>
        <v>0</v>
      </c>
      <c r="D901" s="109">
        <f t="shared" si="69"/>
        <v>42169</v>
      </c>
      <c r="E901">
        <f t="shared" si="70"/>
        <v>6</v>
      </c>
      <c r="F901">
        <f t="shared" si="71"/>
        <v>2015</v>
      </c>
    </row>
    <row r="902" spans="1:6" x14ac:dyDescent="0.25">
      <c r="A902" s="109">
        <v>42175</v>
      </c>
      <c r="B902">
        <f t="shared" si="73"/>
        <v>25</v>
      </c>
      <c r="C902" s="109">
        <f t="shared" si="72"/>
        <v>0</v>
      </c>
      <c r="D902" s="109">
        <f t="shared" si="69"/>
        <v>42169</v>
      </c>
      <c r="E902">
        <f t="shared" si="70"/>
        <v>6</v>
      </c>
      <c r="F902">
        <f t="shared" si="71"/>
        <v>2015</v>
      </c>
    </row>
    <row r="903" spans="1:6" x14ac:dyDescent="0.25">
      <c r="A903" s="109">
        <v>42176</v>
      </c>
      <c r="B903">
        <f t="shared" si="73"/>
        <v>26</v>
      </c>
      <c r="C903" s="109">
        <f t="shared" si="72"/>
        <v>42176</v>
      </c>
      <c r="D903" s="109">
        <f t="shared" si="69"/>
        <v>42176</v>
      </c>
      <c r="E903">
        <f t="shared" si="70"/>
        <v>6</v>
      </c>
      <c r="F903">
        <f t="shared" si="71"/>
        <v>2015</v>
      </c>
    </row>
    <row r="904" spans="1:6" x14ac:dyDescent="0.25">
      <c r="A904" s="109">
        <v>42177</v>
      </c>
      <c r="B904">
        <f t="shared" si="73"/>
        <v>26</v>
      </c>
      <c r="C904" s="109">
        <f t="shared" si="72"/>
        <v>0</v>
      </c>
      <c r="D904" s="109">
        <f t="shared" ref="D904:D967" si="74">IF(C904&gt;0,C904,IF(C903&gt;0,C903,IF(C902&gt;0,C902,IF(C901&gt;0,C901,IF(C900&gt;0,C900,IF(C899&gt;0,C899,IF(C898&gt;0,C898,"ERROR")))))))</f>
        <v>42176</v>
      </c>
      <c r="E904">
        <f t="shared" si="70"/>
        <v>6</v>
      </c>
      <c r="F904">
        <f t="shared" si="71"/>
        <v>2015</v>
      </c>
    </row>
    <row r="905" spans="1:6" x14ac:dyDescent="0.25">
      <c r="A905" s="109">
        <v>42178</v>
      </c>
      <c r="B905">
        <f t="shared" si="73"/>
        <v>26</v>
      </c>
      <c r="C905" s="109">
        <f t="shared" si="72"/>
        <v>0</v>
      </c>
      <c r="D905" s="109">
        <f t="shared" si="74"/>
        <v>42176</v>
      </c>
      <c r="E905">
        <f t="shared" si="70"/>
        <v>6</v>
      </c>
      <c r="F905">
        <f t="shared" si="71"/>
        <v>2015</v>
      </c>
    </row>
    <row r="906" spans="1:6" x14ac:dyDescent="0.25">
      <c r="A906" s="109">
        <v>42179</v>
      </c>
      <c r="B906">
        <f t="shared" si="73"/>
        <v>26</v>
      </c>
      <c r="C906" s="109">
        <f t="shared" si="72"/>
        <v>0</v>
      </c>
      <c r="D906" s="109">
        <f t="shared" si="74"/>
        <v>42176</v>
      </c>
      <c r="E906">
        <f t="shared" si="70"/>
        <v>6</v>
      </c>
      <c r="F906">
        <f t="shared" si="71"/>
        <v>2015</v>
      </c>
    </row>
    <row r="907" spans="1:6" x14ac:dyDescent="0.25">
      <c r="A907" s="109">
        <v>42180</v>
      </c>
      <c r="B907">
        <f t="shared" si="73"/>
        <v>26</v>
      </c>
      <c r="C907" s="109">
        <f t="shared" si="72"/>
        <v>0</v>
      </c>
      <c r="D907" s="109">
        <f t="shared" si="74"/>
        <v>42176</v>
      </c>
      <c r="E907">
        <f t="shared" si="70"/>
        <v>6</v>
      </c>
      <c r="F907">
        <f t="shared" si="71"/>
        <v>2015</v>
      </c>
    </row>
    <row r="908" spans="1:6" x14ac:dyDescent="0.25">
      <c r="A908" s="109">
        <v>42181</v>
      </c>
      <c r="B908">
        <f t="shared" si="73"/>
        <v>26</v>
      </c>
      <c r="C908" s="109">
        <f t="shared" si="72"/>
        <v>0</v>
      </c>
      <c r="D908" s="109">
        <f t="shared" si="74"/>
        <v>42176</v>
      </c>
      <c r="E908">
        <f t="shared" si="70"/>
        <v>6</v>
      </c>
      <c r="F908">
        <f t="shared" si="71"/>
        <v>2015</v>
      </c>
    </row>
    <row r="909" spans="1:6" x14ac:dyDescent="0.25">
      <c r="A909" s="109">
        <v>42182</v>
      </c>
      <c r="B909">
        <f t="shared" si="73"/>
        <v>26</v>
      </c>
      <c r="C909" s="109">
        <f t="shared" si="72"/>
        <v>0</v>
      </c>
      <c r="D909" s="109">
        <f t="shared" si="74"/>
        <v>42176</v>
      </c>
      <c r="E909">
        <f t="shared" si="70"/>
        <v>6</v>
      </c>
      <c r="F909">
        <f t="shared" si="71"/>
        <v>2015</v>
      </c>
    </row>
    <row r="910" spans="1:6" x14ac:dyDescent="0.25">
      <c r="A910" s="109">
        <v>42183</v>
      </c>
      <c r="B910">
        <f t="shared" si="73"/>
        <v>27</v>
      </c>
      <c r="C910" s="109">
        <f t="shared" si="72"/>
        <v>42183</v>
      </c>
      <c r="D910" s="109">
        <f t="shared" si="74"/>
        <v>42183</v>
      </c>
      <c r="E910">
        <f t="shared" si="70"/>
        <v>6</v>
      </c>
      <c r="F910">
        <f t="shared" si="71"/>
        <v>2015</v>
      </c>
    </row>
    <row r="911" spans="1:6" x14ac:dyDescent="0.25">
      <c r="A911" s="109">
        <v>42184</v>
      </c>
      <c r="B911">
        <f t="shared" si="73"/>
        <v>27</v>
      </c>
      <c r="C911" s="109">
        <f t="shared" si="72"/>
        <v>0</v>
      </c>
      <c r="D911" s="109">
        <f t="shared" si="74"/>
        <v>42183</v>
      </c>
      <c r="E911">
        <f t="shared" si="70"/>
        <v>6</v>
      </c>
      <c r="F911">
        <f t="shared" si="71"/>
        <v>2015</v>
      </c>
    </row>
    <row r="912" spans="1:6" x14ac:dyDescent="0.25">
      <c r="A912" s="109">
        <v>42185</v>
      </c>
      <c r="B912">
        <f t="shared" si="73"/>
        <v>27</v>
      </c>
      <c r="C912" s="109">
        <f t="shared" si="72"/>
        <v>0</v>
      </c>
      <c r="D912" s="109">
        <f t="shared" si="74"/>
        <v>42183</v>
      </c>
      <c r="E912">
        <f t="shared" si="70"/>
        <v>6</v>
      </c>
      <c r="F912">
        <f t="shared" si="71"/>
        <v>2015</v>
      </c>
    </row>
    <row r="913" spans="1:6" x14ac:dyDescent="0.25">
      <c r="A913" s="109">
        <v>42186</v>
      </c>
      <c r="B913">
        <f t="shared" si="73"/>
        <v>27</v>
      </c>
      <c r="C913" s="109">
        <f t="shared" si="72"/>
        <v>0</v>
      </c>
      <c r="D913" s="109">
        <f t="shared" si="74"/>
        <v>42183</v>
      </c>
      <c r="E913">
        <f t="shared" si="70"/>
        <v>7</v>
      </c>
      <c r="F913">
        <f t="shared" si="71"/>
        <v>2015</v>
      </c>
    </row>
    <row r="914" spans="1:6" x14ac:dyDescent="0.25">
      <c r="A914" s="109">
        <v>42187</v>
      </c>
      <c r="B914">
        <f t="shared" si="73"/>
        <v>27</v>
      </c>
      <c r="C914" s="109">
        <f t="shared" si="72"/>
        <v>0</v>
      </c>
      <c r="D914" s="109">
        <f t="shared" si="74"/>
        <v>42183</v>
      </c>
      <c r="E914">
        <f t="shared" si="70"/>
        <v>7</v>
      </c>
      <c r="F914">
        <f t="shared" si="71"/>
        <v>2015</v>
      </c>
    </row>
    <row r="915" spans="1:6" x14ac:dyDescent="0.25">
      <c r="A915" s="109">
        <v>42188</v>
      </c>
      <c r="B915">
        <f t="shared" si="73"/>
        <v>27</v>
      </c>
      <c r="C915" s="109">
        <f t="shared" si="72"/>
        <v>0</v>
      </c>
      <c r="D915" s="109">
        <f t="shared" si="74"/>
        <v>42183</v>
      </c>
      <c r="E915">
        <f t="shared" si="70"/>
        <v>7</v>
      </c>
      <c r="F915">
        <f t="shared" si="71"/>
        <v>2015</v>
      </c>
    </row>
    <row r="916" spans="1:6" x14ac:dyDescent="0.25">
      <c r="A916" s="109">
        <v>42189</v>
      </c>
      <c r="B916">
        <f t="shared" si="73"/>
        <v>27</v>
      </c>
      <c r="C916" s="109">
        <f t="shared" si="72"/>
        <v>0</v>
      </c>
      <c r="D916" s="109">
        <f t="shared" si="74"/>
        <v>42183</v>
      </c>
      <c r="E916">
        <f t="shared" si="70"/>
        <v>7</v>
      </c>
      <c r="F916">
        <f t="shared" si="71"/>
        <v>2015</v>
      </c>
    </row>
    <row r="917" spans="1:6" x14ac:dyDescent="0.25">
      <c r="A917" s="109">
        <v>42190</v>
      </c>
      <c r="B917">
        <f t="shared" si="73"/>
        <v>28</v>
      </c>
      <c r="C917" s="109">
        <f t="shared" si="72"/>
        <v>42190</v>
      </c>
      <c r="D917" s="109">
        <f t="shared" si="74"/>
        <v>42190</v>
      </c>
      <c r="E917">
        <f t="shared" si="70"/>
        <v>7</v>
      </c>
      <c r="F917">
        <f t="shared" si="71"/>
        <v>2015</v>
      </c>
    </row>
    <row r="918" spans="1:6" x14ac:dyDescent="0.25">
      <c r="A918" s="109">
        <v>42191</v>
      </c>
      <c r="B918">
        <f t="shared" si="73"/>
        <v>28</v>
      </c>
      <c r="C918" s="109">
        <f t="shared" si="72"/>
        <v>0</v>
      </c>
      <c r="D918" s="109">
        <f t="shared" si="74"/>
        <v>42190</v>
      </c>
      <c r="E918">
        <f t="shared" si="70"/>
        <v>7</v>
      </c>
      <c r="F918">
        <f t="shared" si="71"/>
        <v>2015</v>
      </c>
    </row>
    <row r="919" spans="1:6" x14ac:dyDescent="0.25">
      <c r="A919" s="109">
        <v>42192</v>
      </c>
      <c r="B919">
        <f t="shared" si="73"/>
        <v>28</v>
      </c>
      <c r="C919" s="109">
        <f t="shared" si="72"/>
        <v>0</v>
      </c>
      <c r="D919" s="109">
        <f t="shared" si="74"/>
        <v>42190</v>
      </c>
      <c r="E919">
        <f t="shared" si="70"/>
        <v>7</v>
      </c>
      <c r="F919">
        <f t="shared" si="71"/>
        <v>2015</v>
      </c>
    </row>
    <row r="920" spans="1:6" x14ac:dyDescent="0.25">
      <c r="A920" s="109">
        <v>42193</v>
      </c>
      <c r="B920">
        <f t="shared" si="73"/>
        <v>28</v>
      </c>
      <c r="C920" s="109">
        <f t="shared" si="72"/>
        <v>0</v>
      </c>
      <c r="D920" s="109">
        <f t="shared" si="74"/>
        <v>42190</v>
      </c>
      <c r="E920">
        <f t="shared" si="70"/>
        <v>7</v>
      </c>
      <c r="F920">
        <f t="shared" si="71"/>
        <v>2015</v>
      </c>
    </row>
    <row r="921" spans="1:6" x14ac:dyDescent="0.25">
      <c r="A921" s="109">
        <v>42194</v>
      </c>
      <c r="B921">
        <f t="shared" si="73"/>
        <v>28</v>
      </c>
      <c r="C921" s="109">
        <f t="shared" si="72"/>
        <v>0</v>
      </c>
      <c r="D921" s="109">
        <f t="shared" si="74"/>
        <v>42190</v>
      </c>
      <c r="E921">
        <f t="shared" si="70"/>
        <v>7</v>
      </c>
      <c r="F921">
        <f t="shared" si="71"/>
        <v>2015</v>
      </c>
    </row>
    <row r="922" spans="1:6" x14ac:dyDescent="0.25">
      <c r="A922" s="109">
        <v>42195</v>
      </c>
      <c r="B922">
        <f t="shared" si="73"/>
        <v>28</v>
      </c>
      <c r="C922" s="109">
        <f t="shared" si="72"/>
        <v>0</v>
      </c>
      <c r="D922" s="109">
        <f t="shared" si="74"/>
        <v>42190</v>
      </c>
      <c r="E922">
        <f t="shared" si="70"/>
        <v>7</v>
      </c>
      <c r="F922">
        <f t="shared" si="71"/>
        <v>2015</v>
      </c>
    </row>
    <row r="923" spans="1:6" x14ac:dyDescent="0.25">
      <c r="A923" s="109">
        <v>42196</v>
      </c>
      <c r="B923">
        <f t="shared" si="73"/>
        <v>28</v>
      </c>
      <c r="C923" s="109">
        <f t="shared" si="72"/>
        <v>0</v>
      </c>
      <c r="D923" s="109">
        <f t="shared" si="74"/>
        <v>42190</v>
      </c>
      <c r="E923">
        <f t="shared" si="70"/>
        <v>7</v>
      </c>
      <c r="F923">
        <f t="shared" si="71"/>
        <v>2015</v>
      </c>
    </row>
    <row r="924" spans="1:6" x14ac:dyDescent="0.25">
      <c r="A924" s="109">
        <v>42197</v>
      </c>
      <c r="B924">
        <f t="shared" si="73"/>
        <v>29</v>
      </c>
      <c r="C924" s="109">
        <f t="shared" si="72"/>
        <v>42197</v>
      </c>
      <c r="D924" s="109">
        <f t="shared" si="74"/>
        <v>42197</v>
      </c>
      <c r="E924">
        <f t="shared" si="70"/>
        <v>7</v>
      </c>
      <c r="F924">
        <f t="shared" si="71"/>
        <v>2015</v>
      </c>
    </row>
    <row r="925" spans="1:6" x14ac:dyDescent="0.25">
      <c r="A925" s="109">
        <v>42198</v>
      </c>
      <c r="B925">
        <f t="shared" si="73"/>
        <v>29</v>
      </c>
      <c r="C925" s="109">
        <f t="shared" si="72"/>
        <v>0</v>
      </c>
      <c r="D925" s="109">
        <f t="shared" si="74"/>
        <v>42197</v>
      </c>
      <c r="E925">
        <f t="shared" si="70"/>
        <v>7</v>
      </c>
      <c r="F925">
        <f t="shared" si="71"/>
        <v>2015</v>
      </c>
    </row>
    <row r="926" spans="1:6" x14ac:dyDescent="0.25">
      <c r="A926" s="109">
        <v>42199</v>
      </c>
      <c r="B926">
        <f t="shared" si="73"/>
        <v>29</v>
      </c>
      <c r="C926" s="109">
        <f t="shared" si="72"/>
        <v>0</v>
      </c>
      <c r="D926" s="109">
        <f t="shared" si="74"/>
        <v>42197</v>
      </c>
      <c r="E926">
        <f t="shared" si="70"/>
        <v>7</v>
      </c>
      <c r="F926">
        <f t="shared" si="71"/>
        <v>2015</v>
      </c>
    </row>
    <row r="927" spans="1:6" x14ac:dyDescent="0.25">
      <c r="A927" s="109">
        <v>42200</v>
      </c>
      <c r="B927">
        <f t="shared" si="73"/>
        <v>29</v>
      </c>
      <c r="C927" s="109">
        <f t="shared" si="72"/>
        <v>0</v>
      </c>
      <c r="D927" s="109">
        <f t="shared" si="74"/>
        <v>42197</v>
      </c>
      <c r="E927">
        <f t="shared" si="70"/>
        <v>7</v>
      </c>
      <c r="F927">
        <f t="shared" si="71"/>
        <v>2015</v>
      </c>
    </row>
    <row r="928" spans="1:6" x14ac:dyDescent="0.25">
      <c r="A928" s="109">
        <v>42201</v>
      </c>
      <c r="B928">
        <f t="shared" si="73"/>
        <v>29</v>
      </c>
      <c r="C928" s="109">
        <f t="shared" si="72"/>
        <v>0</v>
      </c>
      <c r="D928" s="109">
        <f t="shared" si="74"/>
        <v>42197</v>
      </c>
      <c r="E928">
        <f t="shared" si="70"/>
        <v>7</v>
      </c>
      <c r="F928">
        <f t="shared" si="71"/>
        <v>2015</v>
      </c>
    </row>
    <row r="929" spans="1:6" x14ac:dyDescent="0.25">
      <c r="A929" s="109">
        <v>42202</v>
      </c>
      <c r="B929">
        <f t="shared" si="73"/>
        <v>29</v>
      </c>
      <c r="C929" s="109">
        <f t="shared" si="72"/>
        <v>0</v>
      </c>
      <c r="D929" s="109">
        <f t="shared" si="74"/>
        <v>42197</v>
      </c>
      <c r="E929">
        <f t="shared" si="70"/>
        <v>7</v>
      </c>
      <c r="F929">
        <f t="shared" si="71"/>
        <v>2015</v>
      </c>
    </row>
    <row r="930" spans="1:6" x14ac:dyDescent="0.25">
      <c r="A930" s="109">
        <v>42203</v>
      </c>
      <c r="B930">
        <f t="shared" si="73"/>
        <v>29</v>
      </c>
      <c r="C930" s="109">
        <f t="shared" si="72"/>
        <v>0</v>
      </c>
      <c r="D930" s="109">
        <f t="shared" si="74"/>
        <v>42197</v>
      </c>
      <c r="E930">
        <f t="shared" si="70"/>
        <v>7</v>
      </c>
      <c r="F930">
        <f t="shared" si="71"/>
        <v>2015</v>
      </c>
    </row>
    <row r="931" spans="1:6" x14ac:dyDescent="0.25">
      <c r="A931" s="109">
        <v>42204</v>
      </c>
      <c r="B931">
        <f t="shared" si="73"/>
        <v>30</v>
      </c>
      <c r="C931" s="109">
        <f t="shared" si="72"/>
        <v>42204</v>
      </c>
      <c r="D931" s="109">
        <f t="shared" si="74"/>
        <v>42204</v>
      </c>
      <c r="E931">
        <f t="shared" si="70"/>
        <v>7</v>
      </c>
      <c r="F931">
        <f t="shared" si="71"/>
        <v>2015</v>
      </c>
    </row>
    <row r="932" spans="1:6" x14ac:dyDescent="0.25">
      <c r="A932" s="109">
        <v>42205</v>
      </c>
      <c r="B932">
        <f t="shared" si="73"/>
        <v>30</v>
      </c>
      <c r="C932" s="109">
        <f t="shared" si="72"/>
        <v>0</v>
      </c>
      <c r="D932" s="109">
        <f t="shared" si="74"/>
        <v>42204</v>
      </c>
      <c r="E932">
        <f t="shared" si="70"/>
        <v>7</v>
      </c>
      <c r="F932">
        <f t="shared" si="71"/>
        <v>2015</v>
      </c>
    </row>
    <row r="933" spans="1:6" x14ac:dyDescent="0.25">
      <c r="A933" s="109">
        <v>42206</v>
      </c>
      <c r="B933">
        <f t="shared" si="73"/>
        <v>30</v>
      </c>
      <c r="C933" s="109">
        <f t="shared" si="72"/>
        <v>0</v>
      </c>
      <c r="D933" s="109">
        <f t="shared" si="74"/>
        <v>42204</v>
      </c>
      <c r="E933">
        <f t="shared" si="70"/>
        <v>7</v>
      </c>
      <c r="F933">
        <f t="shared" si="71"/>
        <v>2015</v>
      </c>
    </row>
    <row r="934" spans="1:6" x14ac:dyDescent="0.25">
      <c r="A934" s="109">
        <v>42207</v>
      </c>
      <c r="B934">
        <f t="shared" si="73"/>
        <v>30</v>
      </c>
      <c r="C934" s="109">
        <f t="shared" si="72"/>
        <v>0</v>
      </c>
      <c r="D934" s="109">
        <f t="shared" si="74"/>
        <v>42204</v>
      </c>
      <c r="E934">
        <f t="shared" si="70"/>
        <v>7</v>
      </c>
      <c r="F934">
        <f t="shared" si="71"/>
        <v>2015</v>
      </c>
    </row>
    <row r="935" spans="1:6" x14ac:dyDescent="0.25">
      <c r="A935" s="109">
        <v>42208</v>
      </c>
      <c r="B935">
        <f t="shared" si="73"/>
        <v>30</v>
      </c>
      <c r="C935" s="109">
        <f t="shared" si="72"/>
        <v>0</v>
      </c>
      <c r="D935" s="109">
        <f t="shared" si="74"/>
        <v>42204</v>
      </c>
      <c r="E935">
        <f t="shared" si="70"/>
        <v>7</v>
      </c>
      <c r="F935">
        <f t="shared" si="71"/>
        <v>2015</v>
      </c>
    </row>
    <row r="936" spans="1:6" x14ac:dyDescent="0.25">
      <c r="A936" s="109">
        <v>42209</v>
      </c>
      <c r="B936">
        <f t="shared" si="73"/>
        <v>30</v>
      </c>
      <c r="C936" s="109">
        <f t="shared" si="72"/>
        <v>0</v>
      </c>
      <c r="D936" s="109">
        <f t="shared" si="74"/>
        <v>42204</v>
      </c>
      <c r="E936">
        <f t="shared" si="70"/>
        <v>7</v>
      </c>
      <c r="F936">
        <f t="shared" si="71"/>
        <v>2015</v>
      </c>
    </row>
    <row r="937" spans="1:6" x14ac:dyDescent="0.25">
      <c r="A937" s="109">
        <v>42210</v>
      </c>
      <c r="B937">
        <f t="shared" si="73"/>
        <v>30</v>
      </c>
      <c r="C937" s="109">
        <f t="shared" si="72"/>
        <v>0</v>
      </c>
      <c r="D937" s="109">
        <f t="shared" si="74"/>
        <v>42204</v>
      </c>
      <c r="E937">
        <f t="shared" si="70"/>
        <v>7</v>
      </c>
      <c r="F937">
        <f t="shared" si="71"/>
        <v>2015</v>
      </c>
    </row>
    <row r="938" spans="1:6" x14ac:dyDescent="0.25">
      <c r="A938" s="109">
        <v>42211</v>
      </c>
      <c r="B938">
        <f t="shared" si="73"/>
        <v>31</v>
      </c>
      <c r="C938" s="109">
        <f t="shared" si="72"/>
        <v>42211</v>
      </c>
      <c r="D938" s="109">
        <f t="shared" si="74"/>
        <v>42211</v>
      </c>
      <c r="E938">
        <f t="shared" si="70"/>
        <v>7</v>
      </c>
      <c r="F938">
        <f t="shared" si="71"/>
        <v>2015</v>
      </c>
    </row>
    <row r="939" spans="1:6" x14ac:dyDescent="0.25">
      <c r="A939" s="109">
        <v>42212</v>
      </c>
      <c r="B939">
        <f t="shared" si="73"/>
        <v>31</v>
      </c>
      <c r="C939" s="109">
        <f t="shared" si="72"/>
        <v>0</v>
      </c>
      <c r="D939" s="109">
        <f t="shared" si="74"/>
        <v>42211</v>
      </c>
      <c r="E939">
        <f t="shared" si="70"/>
        <v>7</v>
      </c>
      <c r="F939">
        <f t="shared" si="71"/>
        <v>2015</v>
      </c>
    </row>
    <row r="940" spans="1:6" x14ac:dyDescent="0.25">
      <c r="A940" s="109">
        <v>42213</v>
      </c>
      <c r="B940">
        <f t="shared" si="73"/>
        <v>31</v>
      </c>
      <c r="C940" s="109">
        <f t="shared" si="72"/>
        <v>0</v>
      </c>
      <c r="D940" s="109">
        <f t="shared" si="74"/>
        <v>42211</v>
      </c>
      <c r="E940">
        <f t="shared" si="70"/>
        <v>7</v>
      </c>
      <c r="F940">
        <f t="shared" si="71"/>
        <v>2015</v>
      </c>
    </row>
    <row r="941" spans="1:6" x14ac:dyDescent="0.25">
      <c r="A941" s="109">
        <v>42214</v>
      </c>
      <c r="B941">
        <f t="shared" si="73"/>
        <v>31</v>
      </c>
      <c r="C941" s="109">
        <f t="shared" si="72"/>
        <v>0</v>
      </c>
      <c r="D941" s="109">
        <f t="shared" si="74"/>
        <v>42211</v>
      </c>
      <c r="E941">
        <f t="shared" si="70"/>
        <v>7</v>
      </c>
      <c r="F941">
        <f t="shared" si="71"/>
        <v>2015</v>
      </c>
    </row>
    <row r="942" spans="1:6" x14ac:dyDescent="0.25">
      <c r="A942" s="109">
        <v>42215</v>
      </c>
      <c r="B942">
        <f t="shared" si="73"/>
        <v>31</v>
      </c>
      <c r="C942" s="109">
        <f t="shared" si="72"/>
        <v>0</v>
      </c>
      <c r="D942" s="109">
        <f t="shared" si="74"/>
        <v>42211</v>
      </c>
      <c r="E942">
        <f t="shared" si="70"/>
        <v>7</v>
      </c>
      <c r="F942">
        <f t="shared" si="71"/>
        <v>2015</v>
      </c>
    </row>
    <row r="943" spans="1:6" x14ac:dyDescent="0.25">
      <c r="A943" s="109">
        <v>42216</v>
      </c>
      <c r="B943">
        <f t="shared" si="73"/>
        <v>31</v>
      </c>
      <c r="C943" s="109">
        <f t="shared" si="72"/>
        <v>0</v>
      </c>
      <c r="D943" s="109">
        <f t="shared" si="74"/>
        <v>42211</v>
      </c>
      <c r="E943">
        <f t="shared" si="70"/>
        <v>7</v>
      </c>
      <c r="F943">
        <f t="shared" si="71"/>
        <v>2015</v>
      </c>
    </row>
    <row r="944" spans="1:6" x14ac:dyDescent="0.25">
      <c r="A944" s="109">
        <v>42217</v>
      </c>
      <c r="B944">
        <f t="shared" si="73"/>
        <v>31</v>
      </c>
      <c r="C944" s="109">
        <f t="shared" si="72"/>
        <v>0</v>
      </c>
      <c r="D944" s="109">
        <f t="shared" si="74"/>
        <v>42211</v>
      </c>
      <c r="E944">
        <f t="shared" si="70"/>
        <v>8</v>
      </c>
      <c r="F944">
        <f t="shared" si="71"/>
        <v>2015</v>
      </c>
    </row>
    <row r="945" spans="1:6" x14ac:dyDescent="0.25">
      <c r="A945" s="109">
        <v>42218</v>
      </c>
      <c r="B945">
        <f t="shared" si="73"/>
        <v>32</v>
      </c>
      <c r="C945" s="109">
        <f t="shared" si="72"/>
        <v>42218</v>
      </c>
      <c r="D945" s="109">
        <f t="shared" si="74"/>
        <v>42218</v>
      </c>
      <c r="E945">
        <f t="shared" si="70"/>
        <v>8</v>
      </c>
      <c r="F945">
        <f t="shared" si="71"/>
        <v>2015</v>
      </c>
    </row>
    <row r="946" spans="1:6" x14ac:dyDescent="0.25">
      <c r="A946" s="109">
        <v>42219</v>
      </c>
      <c r="B946">
        <f t="shared" si="73"/>
        <v>32</v>
      </c>
      <c r="C946" s="109">
        <f t="shared" si="72"/>
        <v>0</v>
      </c>
      <c r="D946" s="109">
        <f t="shared" si="74"/>
        <v>42218</v>
      </c>
      <c r="E946">
        <f t="shared" si="70"/>
        <v>8</v>
      </c>
      <c r="F946">
        <f t="shared" si="71"/>
        <v>2015</v>
      </c>
    </row>
    <row r="947" spans="1:6" x14ac:dyDescent="0.25">
      <c r="A947" s="109">
        <v>42220</v>
      </c>
      <c r="B947">
        <f t="shared" si="73"/>
        <v>32</v>
      </c>
      <c r="C947" s="109">
        <f t="shared" si="72"/>
        <v>0</v>
      </c>
      <c r="D947" s="109">
        <f t="shared" si="74"/>
        <v>42218</v>
      </c>
      <c r="E947">
        <f t="shared" si="70"/>
        <v>8</v>
      </c>
      <c r="F947">
        <f t="shared" si="71"/>
        <v>2015</v>
      </c>
    </row>
    <row r="948" spans="1:6" x14ac:dyDescent="0.25">
      <c r="A948" s="109">
        <v>42221</v>
      </c>
      <c r="B948">
        <f t="shared" si="73"/>
        <v>32</v>
      </c>
      <c r="C948" s="109">
        <f t="shared" si="72"/>
        <v>0</v>
      </c>
      <c r="D948" s="109">
        <f t="shared" si="74"/>
        <v>42218</v>
      </c>
      <c r="E948">
        <f t="shared" si="70"/>
        <v>8</v>
      </c>
      <c r="F948">
        <f t="shared" si="71"/>
        <v>2015</v>
      </c>
    </row>
    <row r="949" spans="1:6" x14ac:dyDescent="0.25">
      <c r="A949" s="109">
        <v>42222</v>
      </c>
      <c r="B949">
        <f t="shared" si="73"/>
        <v>32</v>
      </c>
      <c r="C949" s="109">
        <f t="shared" si="72"/>
        <v>0</v>
      </c>
      <c r="D949" s="109">
        <f t="shared" si="74"/>
        <v>42218</v>
      </c>
      <c r="E949">
        <f t="shared" si="70"/>
        <v>8</v>
      </c>
      <c r="F949">
        <f t="shared" si="71"/>
        <v>2015</v>
      </c>
    </row>
    <row r="950" spans="1:6" x14ac:dyDescent="0.25">
      <c r="A950" s="109">
        <v>42223</v>
      </c>
      <c r="B950">
        <f t="shared" si="73"/>
        <v>32</v>
      </c>
      <c r="C950" s="109">
        <f t="shared" si="72"/>
        <v>0</v>
      </c>
      <c r="D950" s="109">
        <f t="shared" si="74"/>
        <v>42218</v>
      </c>
      <c r="E950">
        <f t="shared" si="70"/>
        <v>8</v>
      </c>
      <c r="F950">
        <f t="shared" si="71"/>
        <v>2015</v>
      </c>
    </row>
    <row r="951" spans="1:6" x14ac:dyDescent="0.25">
      <c r="A951" s="109">
        <v>42224</v>
      </c>
      <c r="B951">
        <f t="shared" si="73"/>
        <v>32</v>
      </c>
      <c r="C951" s="109">
        <f t="shared" si="72"/>
        <v>0</v>
      </c>
      <c r="D951" s="109">
        <f t="shared" si="74"/>
        <v>42218</v>
      </c>
      <c r="E951">
        <f t="shared" si="70"/>
        <v>8</v>
      </c>
      <c r="F951">
        <f t="shared" si="71"/>
        <v>2015</v>
      </c>
    </row>
    <row r="952" spans="1:6" x14ac:dyDescent="0.25">
      <c r="A952" s="109">
        <v>42225</v>
      </c>
      <c r="B952">
        <f t="shared" si="73"/>
        <v>33</v>
      </c>
      <c r="C952" s="109">
        <f t="shared" si="72"/>
        <v>42225</v>
      </c>
      <c r="D952" s="109">
        <f t="shared" si="74"/>
        <v>42225</v>
      </c>
      <c r="E952">
        <f t="shared" si="70"/>
        <v>8</v>
      </c>
      <c r="F952">
        <f t="shared" si="71"/>
        <v>2015</v>
      </c>
    </row>
    <row r="953" spans="1:6" x14ac:dyDescent="0.25">
      <c r="A953" s="109">
        <v>42226</v>
      </c>
      <c r="B953">
        <f t="shared" si="73"/>
        <v>33</v>
      </c>
      <c r="C953" s="109">
        <f t="shared" si="72"/>
        <v>0</v>
      </c>
      <c r="D953" s="109">
        <f t="shared" si="74"/>
        <v>42225</v>
      </c>
      <c r="E953">
        <f t="shared" si="70"/>
        <v>8</v>
      </c>
      <c r="F953">
        <f t="shared" si="71"/>
        <v>2015</v>
      </c>
    </row>
    <row r="954" spans="1:6" x14ac:dyDescent="0.25">
      <c r="A954" s="109">
        <v>42227</v>
      </c>
      <c r="B954">
        <f t="shared" si="73"/>
        <v>33</v>
      </c>
      <c r="C954" s="109">
        <f t="shared" si="72"/>
        <v>0</v>
      </c>
      <c r="D954" s="109">
        <f t="shared" si="74"/>
        <v>42225</v>
      </c>
      <c r="E954">
        <f t="shared" si="70"/>
        <v>8</v>
      </c>
      <c r="F954">
        <f t="shared" si="71"/>
        <v>2015</v>
      </c>
    </row>
    <row r="955" spans="1:6" x14ac:dyDescent="0.25">
      <c r="A955" s="109">
        <v>42228</v>
      </c>
      <c r="B955">
        <f t="shared" si="73"/>
        <v>33</v>
      </c>
      <c r="C955" s="109">
        <f t="shared" si="72"/>
        <v>0</v>
      </c>
      <c r="D955" s="109">
        <f t="shared" si="74"/>
        <v>42225</v>
      </c>
      <c r="E955">
        <f t="shared" si="70"/>
        <v>8</v>
      </c>
      <c r="F955">
        <f t="shared" si="71"/>
        <v>2015</v>
      </c>
    </row>
    <row r="956" spans="1:6" x14ac:dyDescent="0.25">
      <c r="A956" s="109">
        <v>42229</v>
      </c>
      <c r="B956">
        <f t="shared" si="73"/>
        <v>33</v>
      </c>
      <c r="C956" s="109">
        <f t="shared" si="72"/>
        <v>0</v>
      </c>
      <c r="D956" s="109">
        <f t="shared" si="74"/>
        <v>42225</v>
      </c>
      <c r="E956">
        <f t="shared" si="70"/>
        <v>8</v>
      </c>
      <c r="F956">
        <f t="shared" si="71"/>
        <v>2015</v>
      </c>
    </row>
    <row r="957" spans="1:6" x14ac:dyDescent="0.25">
      <c r="A957" s="109">
        <v>42230</v>
      </c>
      <c r="B957">
        <f t="shared" si="73"/>
        <v>33</v>
      </c>
      <c r="C957" s="109">
        <f t="shared" si="72"/>
        <v>0</v>
      </c>
      <c r="D957" s="109">
        <f t="shared" si="74"/>
        <v>42225</v>
      </c>
      <c r="E957">
        <f t="shared" si="70"/>
        <v>8</v>
      </c>
      <c r="F957">
        <f t="shared" si="71"/>
        <v>2015</v>
      </c>
    </row>
    <row r="958" spans="1:6" x14ac:dyDescent="0.25">
      <c r="A958" s="109">
        <v>42231</v>
      </c>
      <c r="B958">
        <f t="shared" si="73"/>
        <v>33</v>
      </c>
      <c r="C958" s="109">
        <f t="shared" si="72"/>
        <v>0</v>
      </c>
      <c r="D958" s="109">
        <f t="shared" si="74"/>
        <v>42225</v>
      </c>
      <c r="E958">
        <f t="shared" si="70"/>
        <v>8</v>
      </c>
      <c r="F958">
        <f t="shared" si="71"/>
        <v>2015</v>
      </c>
    </row>
    <row r="959" spans="1:6" x14ac:dyDescent="0.25">
      <c r="A959" s="109">
        <v>42232</v>
      </c>
      <c r="B959">
        <f t="shared" si="73"/>
        <v>34</v>
      </c>
      <c r="C959" s="109">
        <f t="shared" si="72"/>
        <v>42232</v>
      </c>
      <c r="D959" s="109">
        <f t="shared" si="74"/>
        <v>42232</v>
      </c>
      <c r="E959">
        <f t="shared" si="70"/>
        <v>8</v>
      </c>
      <c r="F959">
        <f t="shared" si="71"/>
        <v>2015</v>
      </c>
    </row>
    <row r="960" spans="1:6" x14ac:dyDescent="0.25">
      <c r="A960" s="109">
        <v>42233</v>
      </c>
      <c r="B960">
        <f t="shared" si="73"/>
        <v>34</v>
      </c>
      <c r="C960" s="109">
        <f t="shared" si="72"/>
        <v>0</v>
      </c>
      <c r="D960" s="109">
        <f t="shared" si="74"/>
        <v>42232</v>
      </c>
      <c r="E960">
        <f t="shared" si="70"/>
        <v>8</v>
      </c>
      <c r="F960">
        <f t="shared" si="71"/>
        <v>2015</v>
      </c>
    </row>
    <row r="961" spans="1:6" x14ac:dyDescent="0.25">
      <c r="A961" s="109">
        <v>42234</v>
      </c>
      <c r="B961">
        <f t="shared" si="73"/>
        <v>34</v>
      </c>
      <c r="C961" s="109">
        <f t="shared" si="72"/>
        <v>0</v>
      </c>
      <c r="D961" s="109">
        <f t="shared" si="74"/>
        <v>42232</v>
      </c>
      <c r="E961">
        <f t="shared" ref="E961:E1024" si="75">MONTH(A961)</f>
        <v>8</v>
      </c>
      <c r="F961">
        <f t="shared" ref="F961:F1024" si="76">YEAR(A961)</f>
        <v>2015</v>
      </c>
    </row>
    <row r="962" spans="1:6" x14ac:dyDescent="0.25">
      <c r="A962" s="109">
        <v>42235</v>
      </c>
      <c r="B962">
        <f t="shared" si="73"/>
        <v>34</v>
      </c>
      <c r="C962" s="109">
        <f t="shared" ref="C962:C1025" si="77">IF(IF(B962=B961,0,B962)&gt;0,A962,0)</f>
        <v>0</v>
      </c>
      <c r="D962" s="109">
        <f t="shared" si="74"/>
        <v>42232</v>
      </c>
      <c r="E962">
        <f t="shared" si="75"/>
        <v>8</v>
      </c>
      <c r="F962">
        <f t="shared" si="76"/>
        <v>2015</v>
      </c>
    </row>
    <row r="963" spans="1:6" x14ac:dyDescent="0.25">
      <c r="A963" s="109">
        <v>42236</v>
      </c>
      <c r="B963">
        <f t="shared" ref="B963:B1026" si="78">WEEKNUM(A963)</f>
        <v>34</v>
      </c>
      <c r="C963" s="109">
        <f t="shared" si="77"/>
        <v>0</v>
      </c>
      <c r="D963" s="109">
        <f t="shared" si="74"/>
        <v>42232</v>
      </c>
      <c r="E963">
        <f t="shared" si="75"/>
        <v>8</v>
      </c>
      <c r="F963">
        <f t="shared" si="76"/>
        <v>2015</v>
      </c>
    </row>
    <row r="964" spans="1:6" x14ac:dyDescent="0.25">
      <c r="A964" s="109">
        <v>42237</v>
      </c>
      <c r="B964">
        <f t="shared" si="78"/>
        <v>34</v>
      </c>
      <c r="C964" s="109">
        <f t="shared" si="77"/>
        <v>0</v>
      </c>
      <c r="D964" s="109">
        <f t="shared" si="74"/>
        <v>42232</v>
      </c>
      <c r="E964">
        <f t="shared" si="75"/>
        <v>8</v>
      </c>
      <c r="F964">
        <f t="shared" si="76"/>
        <v>2015</v>
      </c>
    </row>
    <row r="965" spans="1:6" x14ac:dyDescent="0.25">
      <c r="A965" s="109">
        <v>42238</v>
      </c>
      <c r="B965">
        <f t="shared" si="78"/>
        <v>34</v>
      </c>
      <c r="C965" s="109">
        <f t="shared" si="77"/>
        <v>0</v>
      </c>
      <c r="D965" s="109">
        <f t="shared" si="74"/>
        <v>42232</v>
      </c>
      <c r="E965">
        <f t="shared" si="75"/>
        <v>8</v>
      </c>
      <c r="F965">
        <f t="shared" si="76"/>
        <v>2015</v>
      </c>
    </row>
    <row r="966" spans="1:6" x14ac:dyDescent="0.25">
      <c r="A966" s="109">
        <v>42239</v>
      </c>
      <c r="B966">
        <f t="shared" si="78"/>
        <v>35</v>
      </c>
      <c r="C966" s="109">
        <f t="shared" si="77"/>
        <v>42239</v>
      </c>
      <c r="D966" s="109">
        <f t="shared" si="74"/>
        <v>42239</v>
      </c>
      <c r="E966">
        <f t="shared" si="75"/>
        <v>8</v>
      </c>
      <c r="F966">
        <f t="shared" si="76"/>
        <v>2015</v>
      </c>
    </row>
    <row r="967" spans="1:6" x14ac:dyDescent="0.25">
      <c r="A967" s="109">
        <v>42240</v>
      </c>
      <c r="B967">
        <f t="shared" si="78"/>
        <v>35</v>
      </c>
      <c r="C967" s="109">
        <f t="shared" si="77"/>
        <v>0</v>
      </c>
      <c r="D967" s="109">
        <f t="shared" si="74"/>
        <v>42239</v>
      </c>
      <c r="E967">
        <f t="shared" si="75"/>
        <v>8</v>
      </c>
      <c r="F967">
        <f t="shared" si="76"/>
        <v>2015</v>
      </c>
    </row>
    <row r="968" spans="1:6" x14ac:dyDescent="0.25">
      <c r="A968" s="109">
        <v>42241</v>
      </c>
      <c r="B968">
        <f t="shared" si="78"/>
        <v>35</v>
      </c>
      <c r="C968" s="109">
        <f t="shared" si="77"/>
        <v>0</v>
      </c>
      <c r="D968" s="109">
        <f t="shared" ref="D968:D1031" si="79">IF(C968&gt;0,C968,IF(C967&gt;0,C967,IF(C966&gt;0,C966,IF(C965&gt;0,C965,IF(C964&gt;0,C964,IF(C963&gt;0,C963,IF(C962&gt;0,C962,"ERROR")))))))</f>
        <v>42239</v>
      </c>
      <c r="E968">
        <f t="shared" si="75"/>
        <v>8</v>
      </c>
      <c r="F968">
        <f t="shared" si="76"/>
        <v>2015</v>
      </c>
    </row>
    <row r="969" spans="1:6" x14ac:dyDescent="0.25">
      <c r="A969" s="109">
        <v>42242</v>
      </c>
      <c r="B969">
        <f t="shared" si="78"/>
        <v>35</v>
      </c>
      <c r="C969" s="109">
        <f t="shared" si="77"/>
        <v>0</v>
      </c>
      <c r="D969" s="109">
        <f t="shared" si="79"/>
        <v>42239</v>
      </c>
      <c r="E969">
        <f t="shared" si="75"/>
        <v>8</v>
      </c>
      <c r="F969">
        <f t="shared" si="76"/>
        <v>2015</v>
      </c>
    </row>
    <row r="970" spans="1:6" x14ac:dyDescent="0.25">
      <c r="A970" s="109">
        <v>42243</v>
      </c>
      <c r="B970">
        <f t="shared" si="78"/>
        <v>35</v>
      </c>
      <c r="C970" s="109">
        <f t="shared" si="77"/>
        <v>0</v>
      </c>
      <c r="D970" s="109">
        <f t="shared" si="79"/>
        <v>42239</v>
      </c>
      <c r="E970">
        <f t="shared" si="75"/>
        <v>8</v>
      </c>
      <c r="F970">
        <f t="shared" si="76"/>
        <v>2015</v>
      </c>
    </row>
    <row r="971" spans="1:6" x14ac:dyDescent="0.25">
      <c r="A971" s="109">
        <v>42244</v>
      </c>
      <c r="B971">
        <f t="shared" si="78"/>
        <v>35</v>
      </c>
      <c r="C971" s="109">
        <f t="shared" si="77"/>
        <v>0</v>
      </c>
      <c r="D971" s="109">
        <f t="shared" si="79"/>
        <v>42239</v>
      </c>
      <c r="E971">
        <f t="shared" si="75"/>
        <v>8</v>
      </c>
      <c r="F971">
        <f t="shared" si="76"/>
        <v>2015</v>
      </c>
    </row>
    <row r="972" spans="1:6" x14ac:dyDescent="0.25">
      <c r="A972" s="109">
        <v>42245</v>
      </c>
      <c r="B972">
        <f t="shared" si="78"/>
        <v>35</v>
      </c>
      <c r="C972" s="109">
        <f t="shared" si="77"/>
        <v>0</v>
      </c>
      <c r="D972" s="109">
        <f t="shared" si="79"/>
        <v>42239</v>
      </c>
      <c r="E972">
        <f t="shared" si="75"/>
        <v>8</v>
      </c>
      <c r="F972">
        <f t="shared" si="76"/>
        <v>2015</v>
      </c>
    </row>
    <row r="973" spans="1:6" x14ac:dyDescent="0.25">
      <c r="A973" s="109">
        <v>42246</v>
      </c>
      <c r="B973">
        <f t="shared" si="78"/>
        <v>36</v>
      </c>
      <c r="C973" s="109">
        <f t="shared" si="77"/>
        <v>42246</v>
      </c>
      <c r="D973" s="109">
        <f t="shared" si="79"/>
        <v>42246</v>
      </c>
      <c r="E973">
        <f t="shared" si="75"/>
        <v>8</v>
      </c>
      <c r="F973">
        <f t="shared" si="76"/>
        <v>2015</v>
      </c>
    </row>
    <row r="974" spans="1:6" x14ac:dyDescent="0.25">
      <c r="A974" s="109">
        <v>42247</v>
      </c>
      <c r="B974">
        <f t="shared" si="78"/>
        <v>36</v>
      </c>
      <c r="C974" s="109">
        <f t="shared" si="77"/>
        <v>0</v>
      </c>
      <c r="D974" s="109">
        <f t="shared" si="79"/>
        <v>42246</v>
      </c>
      <c r="E974">
        <f t="shared" si="75"/>
        <v>8</v>
      </c>
      <c r="F974">
        <f t="shared" si="76"/>
        <v>2015</v>
      </c>
    </row>
    <row r="975" spans="1:6" x14ac:dyDescent="0.25">
      <c r="A975" s="109">
        <v>42248</v>
      </c>
      <c r="B975">
        <f t="shared" si="78"/>
        <v>36</v>
      </c>
      <c r="C975" s="109">
        <f t="shared" si="77"/>
        <v>0</v>
      </c>
      <c r="D975" s="109">
        <f t="shared" si="79"/>
        <v>42246</v>
      </c>
      <c r="E975">
        <f t="shared" si="75"/>
        <v>9</v>
      </c>
      <c r="F975">
        <f t="shared" si="76"/>
        <v>2015</v>
      </c>
    </row>
    <row r="976" spans="1:6" x14ac:dyDescent="0.25">
      <c r="A976" s="109">
        <v>42249</v>
      </c>
      <c r="B976">
        <f t="shared" si="78"/>
        <v>36</v>
      </c>
      <c r="C976" s="109">
        <f t="shared" si="77"/>
        <v>0</v>
      </c>
      <c r="D976" s="109">
        <f t="shared" si="79"/>
        <v>42246</v>
      </c>
      <c r="E976">
        <f t="shared" si="75"/>
        <v>9</v>
      </c>
      <c r="F976">
        <f t="shared" si="76"/>
        <v>2015</v>
      </c>
    </row>
    <row r="977" spans="1:6" x14ac:dyDescent="0.25">
      <c r="A977" s="109">
        <v>42250</v>
      </c>
      <c r="B977">
        <f t="shared" si="78"/>
        <v>36</v>
      </c>
      <c r="C977" s="109">
        <f t="shared" si="77"/>
        <v>0</v>
      </c>
      <c r="D977" s="109">
        <f t="shared" si="79"/>
        <v>42246</v>
      </c>
      <c r="E977">
        <f t="shared" si="75"/>
        <v>9</v>
      </c>
      <c r="F977">
        <f t="shared" si="76"/>
        <v>2015</v>
      </c>
    </row>
    <row r="978" spans="1:6" x14ac:dyDescent="0.25">
      <c r="A978" s="109">
        <v>42251</v>
      </c>
      <c r="B978">
        <f t="shared" si="78"/>
        <v>36</v>
      </c>
      <c r="C978" s="109">
        <f t="shared" si="77"/>
        <v>0</v>
      </c>
      <c r="D978" s="109">
        <f t="shared" si="79"/>
        <v>42246</v>
      </c>
      <c r="E978">
        <f t="shared" si="75"/>
        <v>9</v>
      </c>
      <c r="F978">
        <f t="shared" si="76"/>
        <v>2015</v>
      </c>
    </row>
    <row r="979" spans="1:6" x14ac:dyDescent="0.25">
      <c r="A979" s="109">
        <v>42252</v>
      </c>
      <c r="B979">
        <f t="shared" si="78"/>
        <v>36</v>
      </c>
      <c r="C979" s="109">
        <f t="shared" si="77"/>
        <v>0</v>
      </c>
      <c r="D979" s="109">
        <f t="shared" si="79"/>
        <v>42246</v>
      </c>
      <c r="E979">
        <f t="shared" si="75"/>
        <v>9</v>
      </c>
      <c r="F979">
        <f t="shared" si="76"/>
        <v>2015</v>
      </c>
    </row>
    <row r="980" spans="1:6" x14ac:dyDescent="0.25">
      <c r="A980" s="109">
        <v>42253</v>
      </c>
      <c r="B980">
        <f t="shared" si="78"/>
        <v>37</v>
      </c>
      <c r="C980" s="109">
        <f t="shared" si="77"/>
        <v>42253</v>
      </c>
      <c r="D980" s="109">
        <f t="shared" si="79"/>
        <v>42253</v>
      </c>
      <c r="E980">
        <f t="shared" si="75"/>
        <v>9</v>
      </c>
      <c r="F980">
        <f t="shared" si="76"/>
        <v>2015</v>
      </c>
    </row>
    <row r="981" spans="1:6" x14ac:dyDescent="0.25">
      <c r="A981" s="109">
        <v>42254</v>
      </c>
      <c r="B981">
        <f t="shared" si="78"/>
        <v>37</v>
      </c>
      <c r="C981" s="109">
        <f t="shared" si="77"/>
        <v>0</v>
      </c>
      <c r="D981" s="109">
        <f t="shared" si="79"/>
        <v>42253</v>
      </c>
      <c r="E981">
        <f t="shared" si="75"/>
        <v>9</v>
      </c>
      <c r="F981">
        <f t="shared" si="76"/>
        <v>2015</v>
      </c>
    </row>
    <row r="982" spans="1:6" x14ac:dyDescent="0.25">
      <c r="A982" s="109">
        <v>42255</v>
      </c>
      <c r="B982">
        <f t="shared" si="78"/>
        <v>37</v>
      </c>
      <c r="C982" s="109">
        <f t="shared" si="77"/>
        <v>0</v>
      </c>
      <c r="D982" s="109">
        <f t="shared" si="79"/>
        <v>42253</v>
      </c>
      <c r="E982">
        <f t="shared" si="75"/>
        <v>9</v>
      </c>
      <c r="F982">
        <f t="shared" si="76"/>
        <v>2015</v>
      </c>
    </row>
    <row r="983" spans="1:6" x14ac:dyDescent="0.25">
      <c r="A983" s="109">
        <v>42256</v>
      </c>
      <c r="B983">
        <f t="shared" si="78"/>
        <v>37</v>
      </c>
      <c r="C983" s="109">
        <f t="shared" si="77"/>
        <v>0</v>
      </c>
      <c r="D983" s="109">
        <f t="shared" si="79"/>
        <v>42253</v>
      </c>
      <c r="E983">
        <f t="shared" si="75"/>
        <v>9</v>
      </c>
      <c r="F983">
        <f t="shared" si="76"/>
        <v>2015</v>
      </c>
    </row>
    <row r="984" spans="1:6" x14ac:dyDescent="0.25">
      <c r="A984" s="109">
        <v>42257</v>
      </c>
      <c r="B984">
        <f t="shared" si="78"/>
        <v>37</v>
      </c>
      <c r="C984" s="109">
        <f t="shared" si="77"/>
        <v>0</v>
      </c>
      <c r="D984" s="109">
        <f t="shared" si="79"/>
        <v>42253</v>
      </c>
      <c r="E984">
        <f t="shared" si="75"/>
        <v>9</v>
      </c>
      <c r="F984">
        <f t="shared" si="76"/>
        <v>2015</v>
      </c>
    </row>
    <row r="985" spans="1:6" x14ac:dyDescent="0.25">
      <c r="A985" s="109">
        <v>42258</v>
      </c>
      <c r="B985">
        <f t="shared" si="78"/>
        <v>37</v>
      </c>
      <c r="C985" s="109">
        <f t="shared" si="77"/>
        <v>0</v>
      </c>
      <c r="D985" s="109">
        <f t="shared" si="79"/>
        <v>42253</v>
      </c>
      <c r="E985">
        <f t="shared" si="75"/>
        <v>9</v>
      </c>
      <c r="F985">
        <f t="shared" si="76"/>
        <v>2015</v>
      </c>
    </row>
    <row r="986" spans="1:6" x14ac:dyDescent="0.25">
      <c r="A986" s="109">
        <v>42259</v>
      </c>
      <c r="B986">
        <f t="shared" si="78"/>
        <v>37</v>
      </c>
      <c r="C986" s="109">
        <f t="shared" si="77"/>
        <v>0</v>
      </c>
      <c r="D986" s="109">
        <f t="shared" si="79"/>
        <v>42253</v>
      </c>
      <c r="E986">
        <f t="shared" si="75"/>
        <v>9</v>
      </c>
      <c r="F986">
        <f t="shared" si="76"/>
        <v>2015</v>
      </c>
    </row>
    <row r="987" spans="1:6" x14ac:dyDescent="0.25">
      <c r="A987" s="109">
        <v>42260</v>
      </c>
      <c r="B987">
        <f t="shared" si="78"/>
        <v>38</v>
      </c>
      <c r="C987" s="109">
        <f t="shared" si="77"/>
        <v>42260</v>
      </c>
      <c r="D987" s="109">
        <f t="shared" si="79"/>
        <v>42260</v>
      </c>
      <c r="E987">
        <f t="shared" si="75"/>
        <v>9</v>
      </c>
      <c r="F987">
        <f t="shared" si="76"/>
        <v>2015</v>
      </c>
    </row>
    <row r="988" spans="1:6" x14ac:dyDescent="0.25">
      <c r="A988" s="109">
        <v>42261</v>
      </c>
      <c r="B988">
        <f t="shared" si="78"/>
        <v>38</v>
      </c>
      <c r="C988" s="109">
        <f t="shared" si="77"/>
        <v>0</v>
      </c>
      <c r="D988" s="109">
        <f t="shared" si="79"/>
        <v>42260</v>
      </c>
      <c r="E988">
        <f t="shared" si="75"/>
        <v>9</v>
      </c>
      <c r="F988">
        <f t="shared" si="76"/>
        <v>2015</v>
      </c>
    </row>
    <row r="989" spans="1:6" x14ac:dyDescent="0.25">
      <c r="A989" s="109">
        <v>42262</v>
      </c>
      <c r="B989">
        <f t="shared" si="78"/>
        <v>38</v>
      </c>
      <c r="C989" s="109">
        <f t="shared" si="77"/>
        <v>0</v>
      </c>
      <c r="D989" s="109">
        <f t="shared" si="79"/>
        <v>42260</v>
      </c>
      <c r="E989">
        <f t="shared" si="75"/>
        <v>9</v>
      </c>
      <c r="F989">
        <f t="shared" si="76"/>
        <v>2015</v>
      </c>
    </row>
    <row r="990" spans="1:6" x14ac:dyDescent="0.25">
      <c r="A990" s="109">
        <v>42263</v>
      </c>
      <c r="B990">
        <f t="shared" si="78"/>
        <v>38</v>
      </c>
      <c r="C990" s="109">
        <f t="shared" si="77"/>
        <v>0</v>
      </c>
      <c r="D990" s="109">
        <f t="shared" si="79"/>
        <v>42260</v>
      </c>
      <c r="E990">
        <f t="shared" si="75"/>
        <v>9</v>
      </c>
      <c r="F990">
        <f t="shared" si="76"/>
        <v>2015</v>
      </c>
    </row>
    <row r="991" spans="1:6" x14ac:dyDescent="0.25">
      <c r="A991" s="109">
        <v>42264</v>
      </c>
      <c r="B991">
        <f t="shared" si="78"/>
        <v>38</v>
      </c>
      <c r="C991" s="109">
        <f t="shared" si="77"/>
        <v>0</v>
      </c>
      <c r="D991" s="109">
        <f t="shared" si="79"/>
        <v>42260</v>
      </c>
      <c r="E991">
        <f t="shared" si="75"/>
        <v>9</v>
      </c>
      <c r="F991">
        <f t="shared" si="76"/>
        <v>2015</v>
      </c>
    </row>
    <row r="992" spans="1:6" x14ac:dyDescent="0.25">
      <c r="A992" s="109">
        <v>42265</v>
      </c>
      <c r="B992">
        <f t="shared" si="78"/>
        <v>38</v>
      </c>
      <c r="C992" s="109">
        <f t="shared" si="77"/>
        <v>0</v>
      </c>
      <c r="D992" s="109">
        <f t="shared" si="79"/>
        <v>42260</v>
      </c>
      <c r="E992">
        <f t="shared" si="75"/>
        <v>9</v>
      </c>
      <c r="F992">
        <f t="shared" si="76"/>
        <v>2015</v>
      </c>
    </row>
    <row r="993" spans="1:6" x14ac:dyDescent="0.25">
      <c r="A993" s="109">
        <v>42266</v>
      </c>
      <c r="B993">
        <f t="shared" si="78"/>
        <v>38</v>
      </c>
      <c r="C993" s="109">
        <f t="shared" si="77"/>
        <v>0</v>
      </c>
      <c r="D993" s="109">
        <f t="shared" si="79"/>
        <v>42260</v>
      </c>
      <c r="E993">
        <f t="shared" si="75"/>
        <v>9</v>
      </c>
      <c r="F993">
        <f t="shared" si="76"/>
        <v>2015</v>
      </c>
    </row>
    <row r="994" spans="1:6" x14ac:dyDescent="0.25">
      <c r="A994" s="109">
        <v>42267</v>
      </c>
      <c r="B994">
        <f t="shared" si="78"/>
        <v>39</v>
      </c>
      <c r="C994" s="109">
        <f t="shared" si="77"/>
        <v>42267</v>
      </c>
      <c r="D994" s="109">
        <f t="shared" si="79"/>
        <v>42267</v>
      </c>
      <c r="E994">
        <f t="shared" si="75"/>
        <v>9</v>
      </c>
      <c r="F994">
        <f t="shared" si="76"/>
        <v>2015</v>
      </c>
    </row>
    <row r="995" spans="1:6" x14ac:dyDescent="0.25">
      <c r="A995" s="109">
        <v>42268</v>
      </c>
      <c r="B995">
        <f t="shared" si="78"/>
        <v>39</v>
      </c>
      <c r="C995" s="109">
        <f t="shared" si="77"/>
        <v>0</v>
      </c>
      <c r="D995" s="109">
        <f t="shared" si="79"/>
        <v>42267</v>
      </c>
      <c r="E995">
        <f t="shared" si="75"/>
        <v>9</v>
      </c>
      <c r="F995">
        <f t="shared" si="76"/>
        <v>2015</v>
      </c>
    </row>
    <row r="996" spans="1:6" x14ac:dyDescent="0.25">
      <c r="A996" s="109">
        <v>42269</v>
      </c>
      <c r="B996">
        <f t="shared" si="78"/>
        <v>39</v>
      </c>
      <c r="C996" s="109">
        <f t="shared" si="77"/>
        <v>0</v>
      </c>
      <c r="D996" s="109">
        <f t="shared" si="79"/>
        <v>42267</v>
      </c>
      <c r="E996">
        <f t="shared" si="75"/>
        <v>9</v>
      </c>
      <c r="F996">
        <f t="shared" si="76"/>
        <v>2015</v>
      </c>
    </row>
    <row r="997" spans="1:6" x14ac:dyDescent="0.25">
      <c r="A997" s="109">
        <v>42270</v>
      </c>
      <c r="B997">
        <f t="shared" si="78"/>
        <v>39</v>
      </c>
      <c r="C997" s="109">
        <f t="shared" si="77"/>
        <v>0</v>
      </c>
      <c r="D997" s="109">
        <f t="shared" si="79"/>
        <v>42267</v>
      </c>
      <c r="E997">
        <f t="shared" si="75"/>
        <v>9</v>
      </c>
      <c r="F997">
        <f t="shared" si="76"/>
        <v>2015</v>
      </c>
    </row>
    <row r="998" spans="1:6" x14ac:dyDescent="0.25">
      <c r="A998" s="109">
        <v>42271</v>
      </c>
      <c r="B998">
        <f t="shared" si="78"/>
        <v>39</v>
      </c>
      <c r="C998" s="109">
        <f t="shared" si="77"/>
        <v>0</v>
      </c>
      <c r="D998" s="109">
        <f t="shared" si="79"/>
        <v>42267</v>
      </c>
      <c r="E998">
        <f t="shared" si="75"/>
        <v>9</v>
      </c>
      <c r="F998">
        <f t="shared" si="76"/>
        <v>2015</v>
      </c>
    </row>
    <row r="999" spans="1:6" x14ac:dyDescent="0.25">
      <c r="A999" s="109">
        <v>42272</v>
      </c>
      <c r="B999">
        <f t="shared" si="78"/>
        <v>39</v>
      </c>
      <c r="C999" s="109">
        <f t="shared" si="77"/>
        <v>0</v>
      </c>
      <c r="D999" s="109">
        <f t="shared" si="79"/>
        <v>42267</v>
      </c>
      <c r="E999">
        <f t="shared" si="75"/>
        <v>9</v>
      </c>
      <c r="F999">
        <f t="shared" si="76"/>
        <v>2015</v>
      </c>
    </row>
    <row r="1000" spans="1:6" x14ac:dyDescent="0.25">
      <c r="A1000" s="109">
        <v>42273</v>
      </c>
      <c r="B1000">
        <f t="shared" si="78"/>
        <v>39</v>
      </c>
      <c r="C1000" s="109">
        <f t="shared" si="77"/>
        <v>0</v>
      </c>
      <c r="D1000" s="109">
        <f t="shared" si="79"/>
        <v>42267</v>
      </c>
      <c r="E1000">
        <f t="shared" si="75"/>
        <v>9</v>
      </c>
      <c r="F1000">
        <f t="shared" si="76"/>
        <v>2015</v>
      </c>
    </row>
    <row r="1001" spans="1:6" x14ac:dyDescent="0.25">
      <c r="A1001" s="109">
        <v>42274</v>
      </c>
      <c r="B1001">
        <f t="shared" si="78"/>
        <v>40</v>
      </c>
      <c r="C1001" s="109">
        <f t="shared" si="77"/>
        <v>42274</v>
      </c>
      <c r="D1001" s="109">
        <f t="shared" si="79"/>
        <v>42274</v>
      </c>
      <c r="E1001">
        <f t="shared" si="75"/>
        <v>9</v>
      </c>
      <c r="F1001">
        <f t="shared" si="76"/>
        <v>2015</v>
      </c>
    </row>
    <row r="1002" spans="1:6" x14ac:dyDescent="0.25">
      <c r="A1002" s="109">
        <v>42275</v>
      </c>
      <c r="B1002">
        <f t="shared" si="78"/>
        <v>40</v>
      </c>
      <c r="C1002" s="109">
        <f t="shared" si="77"/>
        <v>0</v>
      </c>
      <c r="D1002" s="109">
        <f t="shared" si="79"/>
        <v>42274</v>
      </c>
      <c r="E1002">
        <f t="shared" si="75"/>
        <v>9</v>
      </c>
      <c r="F1002">
        <f t="shared" si="76"/>
        <v>2015</v>
      </c>
    </row>
    <row r="1003" spans="1:6" x14ac:dyDescent="0.25">
      <c r="A1003" s="109">
        <v>42276</v>
      </c>
      <c r="B1003">
        <f t="shared" si="78"/>
        <v>40</v>
      </c>
      <c r="C1003" s="109">
        <f t="shared" si="77"/>
        <v>0</v>
      </c>
      <c r="D1003" s="109">
        <f t="shared" si="79"/>
        <v>42274</v>
      </c>
      <c r="E1003">
        <f t="shared" si="75"/>
        <v>9</v>
      </c>
      <c r="F1003">
        <f t="shared" si="76"/>
        <v>2015</v>
      </c>
    </row>
    <row r="1004" spans="1:6" x14ac:dyDescent="0.25">
      <c r="A1004" s="109">
        <v>42277</v>
      </c>
      <c r="B1004">
        <f t="shared" si="78"/>
        <v>40</v>
      </c>
      <c r="C1004" s="109">
        <f t="shared" si="77"/>
        <v>0</v>
      </c>
      <c r="D1004" s="109">
        <f t="shared" si="79"/>
        <v>42274</v>
      </c>
      <c r="E1004">
        <f t="shared" si="75"/>
        <v>9</v>
      </c>
      <c r="F1004">
        <f t="shared" si="76"/>
        <v>2015</v>
      </c>
    </row>
    <row r="1005" spans="1:6" x14ac:dyDescent="0.25">
      <c r="A1005" s="109">
        <v>42278</v>
      </c>
      <c r="B1005">
        <f t="shared" si="78"/>
        <v>40</v>
      </c>
      <c r="C1005" s="109">
        <f t="shared" si="77"/>
        <v>0</v>
      </c>
      <c r="D1005" s="109">
        <f t="shared" si="79"/>
        <v>42274</v>
      </c>
      <c r="E1005">
        <f t="shared" si="75"/>
        <v>10</v>
      </c>
      <c r="F1005">
        <f t="shared" si="76"/>
        <v>2015</v>
      </c>
    </row>
    <row r="1006" spans="1:6" x14ac:dyDescent="0.25">
      <c r="A1006" s="109">
        <v>42279</v>
      </c>
      <c r="B1006">
        <f t="shared" si="78"/>
        <v>40</v>
      </c>
      <c r="C1006" s="109">
        <f t="shared" si="77"/>
        <v>0</v>
      </c>
      <c r="D1006" s="109">
        <f t="shared" si="79"/>
        <v>42274</v>
      </c>
      <c r="E1006">
        <f t="shared" si="75"/>
        <v>10</v>
      </c>
      <c r="F1006">
        <f t="shared" si="76"/>
        <v>2015</v>
      </c>
    </row>
    <row r="1007" spans="1:6" x14ac:dyDescent="0.25">
      <c r="A1007" s="109">
        <v>42280</v>
      </c>
      <c r="B1007">
        <f t="shared" si="78"/>
        <v>40</v>
      </c>
      <c r="C1007" s="109">
        <f t="shared" si="77"/>
        <v>0</v>
      </c>
      <c r="D1007" s="109">
        <f t="shared" si="79"/>
        <v>42274</v>
      </c>
      <c r="E1007">
        <f t="shared" si="75"/>
        <v>10</v>
      </c>
      <c r="F1007">
        <f t="shared" si="76"/>
        <v>2015</v>
      </c>
    </row>
    <row r="1008" spans="1:6" x14ac:dyDescent="0.25">
      <c r="A1008" s="109">
        <v>42281</v>
      </c>
      <c r="B1008">
        <f t="shared" si="78"/>
        <v>41</v>
      </c>
      <c r="C1008" s="109">
        <f t="shared" si="77"/>
        <v>42281</v>
      </c>
      <c r="D1008" s="109">
        <f t="shared" si="79"/>
        <v>42281</v>
      </c>
      <c r="E1008">
        <f t="shared" si="75"/>
        <v>10</v>
      </c>
      <c r="F1008">
        <f t="shared" si="76"/>
        <v>2015</v>
      </c>
    </row>
    <row r="1009" spans="1:6" x14ac:dyDescent="0.25">
      <c r="A1009" s="109">
        <v>42282</v>
      </c>
      <c r="B1009">
        <f t="shared" si="78"/>
        <v>41</v>
      </c>
      <c r="C1009" s="109">
        <f t="shared" si="77"/>
        <v>0</v>
      </c>
      <c r="D1009" s="109">
        <f t="shared" si="79"/>
        <v>42281</v>
      </c>
      <c r="E1009">
        <f t="shared" si="75"/>
        <v>10</v>
      </c>
      <c r="F1009">
        <f t="shared" si="76"/>
        <v>2015</v>
      </c>
    </row>
    <row r="1010" spans="1:6" x14ac:dyDescent="0.25">
      <c r="A1010" s="109">
        <v>42283</v>
      </c>
      <c r="B1010">
        <f t="shared" si="78"/>
        <v>41</v>
      </c>
      <c r="C1010" s="109">
        <f t="shared" si="77"/>
        <v>0</v>
      </c>
      <c r="D1010" s="109">
        <f t="shared" si="79"/>
        <v>42281</v>
      </c>
      <c r="E1010">
        <f t="shared" si="75"/>
        <v>10</v>
      </c>
      <c r="F1010">
        <f t="shared" si="76"/>
        <v>2015</v>
      </c>
    </row>
    <row r="1011" spans="1:6" x14ac:dyDescent="0.25">
      <c r="A1011" s="109">
        <v>42284</v>
      </c>
      <c r="B1011">
        <f t="shared" si="78"/>
        <v>41</v>
      </c>
      <c r="C1011" s="109">
        <f t="shared" si="77"/>
        <v>0</v>
      </c>
      <c r="D1011" s="109">
        <f t="shared" si="79"/>
        <v>42281</v>
      </c>
      <c r="E1011">
        <f t="shared" si="75"/>
        <v>10</v>
      </c>
      <c r="F1011">
        <f t="shared" si="76"/>
        <v>2015</v>
      </c>
    </row>
    <row r="1012" spans="1:6" x14ac:dyDescent="0.25">
      <c r="A1012" s="109">
        <v>42285</v>
      </c>
      <c r="B1012">
        <f t="shared" si="78"/>
        <v>41</v>
      </c>
      <c r="C1012" s="109">
        <f t="shared" si="77"/>
        <v>0</v>
      </c>
      <c r="D1012" s="109">
        <f t="shared" si="79"/>
        <v>42281</v>
      </c>
      <c r="E1012">
        <f t="shared" si="75"/>
        <v>10</v>
      </c>
      <c r="F1012">
        <f t="shared" si="76"/>
        <v>2015</v>
      </c>
    </row>
    <row r="1013" spans="1:6" x14ac:dyDescent="0.25">
      <c r="A1013" s="109">
        <v>42286</v>
      </c>
      <c r="B1013">
        <f t="shared" si="78"/>
        <v>41</v>
      </c>
      <c r="C1013" s="109">
        <f t="shared" si="77"/>
        <v>0</v>
      </c>
      <c r="D1013" s="109">
        <f t="shared" si="79"/>
        <v>42281</v>
      </c>
      <c r="E1013">
        <f t="shared" si="75"/>
        <v>10</v>
      </c>
      <c r="F1013">
        <f t="shared" si="76"/>
        <v>2015</v>
      </c>
    </row>
    <row r="1014" spans="1:6" x14ac:dyDescent="0.25">
      <c r="A1014" s="109">
        <v>42287</v>
      </c>
      <c r="B1014">
        <f t="shared" si="78"/>
        <v>41</v>
      </c>
      <c r="C1014" s="109">
        <f t="shared" si="77"/>
        <v>0</v>
      </c>
      <c r="D1014" s="109">
        <f t="shared" si="79"/>
        <v>42281</v>
      </c>
      <c r="E1014">
        <f t="shared" si="75"/>
        <v>10</v>
      </c>
      <c r="F1014">
        <f t="shared" si="76"/>
        <v>2015</v>
      </c>
    </row>
    <row r="1015" spans="1:6" x14ac:dyDescent="0.25">
      <c r="A1015" s="109">
        <v>42288</v>
      </c>
      <c r="B1015">
        <f t="shared" si="78"/>
        <v>42</v>
      </c>
      <c r="C1015" s="109">
        <f t="shared" si="77"/>
        <v>42288</v>
      </c>
      <c r="D1015" s="109">
        <f t="shared" si="79"/>
        <v>42288</v>
      </c>
      <c r="E1015">
        <f t="shared" si="75"/>
        <v>10</v>
      </c>
      <c r="F1015">
        <f t="shared" si="76"/>
        <v>2015</v>
      </c>
    </row>
    <row r="1016" spans="1:6" x14ac:dyDescent="0.25">
      <c r="A1016" s="109">
        <v>42289</v>
      </c>
      <c r="B1016">
        <f t="shared" si="78"/>
        <v>42</v>
      </c>
      <c r="C1016" s="109">
        <f t="shared" si="77"/>
        <v>0</v>
      </c>
      <c r="D1016" s="109">
        <f t="shared" si="79"/>
        <v>42288</v>
      </c>
      <c r="E1016">
        <f t="shared" si="75"/>
        <v>10</v>
      </c>
      <c r="F1016">
        <f t="shared" si="76"/>
        <v>2015</v>
      </c>
    </row>
    <row r="1017" spans="1:6" x14ac:dyDescent="0.25">
      <c r="A1017" s="109">
        <v>42290</v>
      </c>
      <c r="B1017">
        <f t="shared" si="78"/>
        <v>42</v>
      </c>
      <c r="C1017" s="109">
        <f t="shared" si="77"/>
        <v>0</v>
      </c>
      <c r="D1017" s="109">
        <f t="shared" si="79"/>
        <v>42288</v>
      </c>
      <c r="E1017">
        <f t="shared" si="75"/>
        <v>10</v>
      </c>
      <c r="F1017">
        <f t="shared" si="76"/>
        <v>2015</v>
      </c>
    </row>
    <row r="1018" spans="1:6" x14ac:dyDescent="0.25">
      <c r="A1018" s="109">
        <v>42291</v>
      </c>
      <c r="B1018">
        <f t="shared" si="78"/>
        <v>42</v>
      </c>
      <c r="C1018" s="109">
        <f t="shared" si="77"/>
        <v>0</v>
      </c>
      <c r="D1018" s="109">
        <f t="shared" si="79"/>
        <v>42288</v>
      </c>
      <c r="E1018">
        <f t="shared" si="75"/>
        <v>10</v>
      </c>
      <c r="F1018">
        <f t="shared" si="76"/>
        <v>2015</v>
      </c>
    </row>
    <row r="1019" spans="1:6" x14ac:dyDescent="0.25">
      <c r="A1019" s="109">
        <v>42292</v>
      </c>
      <c r="B1019">
        <f t="shared" si="78"/>
        <v>42</v>
      </c>
      <c r="C1019" s="109">
        <f t="shared" si="77"/>
        <v>0</v>
      </c>
      <c r="D1019" s="109">
        <f t="shared" si="79"/>
        <v>42288</v>
      </c>
      <c r="E1019">
        <f t="shared" si="75"/>
        <v>10</v>
      </c>
      <c r="F1019">
        <f t="shared" si="76"/>
        <v>2015</v>
      </c>
    </row>
    <row r="1020" spans="1:6" x14ac:dyDescent="0.25">
      <c r="A1020" s="109">
        <v>42293</v>
      </c>
      <c r="B1020">
        <f t="shared" si="78"/>
        <v>42</v>
      </c>
      <c r="C1020" s="109">
        <f t="shared" si="77"/>
        <v>0</v>
      </c>
      <c r="D1020" s="109">
        <f t="shared" si="79"/>
        <v>42288</v>
      </c>
      <c r="E1020">
        <f t="shared" si="75"/>
        <v>10</v>
      </c>
      <c r="F1020">
        <f t="shared" si="76"/>
        <v>2015</v>
      </c>
    </row>
    <row r="1021" spans="1:6" x14ac:dyDescent="0.25">
      <c r="A1021" s="109">
        <v>42294</v>
      </c>
      <c r="B1021">
        <f t="shared" si="78"/>
        <v>42</v>
      </c>
      <c r="C1021" s="109">
        <f t="shared" si="77"/>
        <v>0</v>
      </c>
      <c r="D1021" s="109">
        <f t="shared" si="79"/>
        <v>42288</v>
      </c>
      <c r="E1021">
        <f t="shared" si="75"/>
        <v>10</v>
      </c>
      <c r="F1021">
        <f t="shared" si="76"/>
        <v>2015</v>
      </c>
    </row>
    <row r="1022" spans="1:6" x14ac:dyDescent="0.25">
      <c r="A1022" s="109">
        <v>42295</v>
      </c>
      <c r="B1022">
        <f t="shared" si="78"/>
        <v>43</v>
      </c>
      <c r="C1022" s="109">
        <f t="shared" si="77"/>
        <v>42295</v>
      </c>
      <c r="D1022" s="109">
        <f t="shared" si="79"/>
        <v>42295</v>
      </c>
      <c r="E1022">
        <f t="shared" si="75"/>
        <v>10</v>
      </c>
      <c r="F1022">
        <f t="shared" si="76"/>
        <v>2015</v>
      </c>
    </row>
    <row r="1023" spans="1:6" x14ac:dyDescent="0.25">
      <c r="A1023" s="109">
        <v>42296</v>
      </c>
      <c r="B1023">
        <f t="shared" si="78"/>
        <v>43</v>
      </c>
      <c r="C1023" s="109">
        <f t="shared" si="77"/>
        <v>0</v>
      </c>
      <c r="D1023" s="109">
        <f t="shared" si="79"/>
        <v>42295</v>
      </c>
      <c r="E1023">
        <f t="shared" si="75"/>
        <v>10</v>
      </c>
      <c r="F1023">
        <f t="shared" si="76"/>
        <v>2015</v>
      </c>
    </row>
    <row r="1024" spans="1:6" x14ac:dyDescent="0.25">
      <c r="A1024" s="109">
        <v>42297</v>
      </c>
      <c r="B1024">
        <f t="shared" si="78"/>
        <v>43</v>
      </c>
      <c r="C1024" s="109">
        <f t="shared" si="77"/>
        <v>0</v>
      </c>
      <c r="D1024" s="109">
        <f t="shared" si="79"/>
        <v>42295</v>
      </c>
      <c r="E1024">
        <f t="shared" si="75"/>
        <v>10</v>
      </c>
      <c r="F1024">
        <f t="shared" si="76"/>
        <v>2015</v>
      </c>
    </row>
    <row r="1025" spans="1:6" x14ac:dyDescent="0.25">
      <c r="A1025" s="109">
        <v>42298</v>
      </c>
      <c r="B1025">
        <f t="shared" si="78"/>
        <v>43</v>
      </c>
      <c r="C1025" s="109">
        <f t="shared" si="77"/>
        <v>0</v>
      </c>
      <c r="D1025" s="109">
        <f t="shared" si="79"/>
        <v>42295</v>
      </c>
      <c r="E1025">
        <f t="shared" ref="E1025:E1088" si="80">MONTH(A1025)</f>
        <v>10</v>
      </c>
      <c r="F1025">
        <f t="shared" ref="F1025:F1088" si="81">YEAR(A1025)</f>
        <v>2015</v>
      </c>
    </row>
    <row r="1026" spans="1:6" x14ac:dyDescent="0.25">
      <c r="A1026" s="109">
        <v>42299</v>
      </c>
      <c r="B1026">
        <f t="shared" si="78"/>
        <v>43</v>
      </c>
      <c r="C1026" s="109">
        <f t="shared" ref="C1026:C1089" si="82">IF(IF(B1026=B1025,0,B1026)&gt;0,A1026,0)</f>
        <v>0</v>
      </c>
      <c r="D1026" s="109">
        <f t="shared" si="79"/>
        <v>42295</v>
      </c>
      <c r="E1026">
        <f t="shared" si="80"/>
        <v>10</v>
      </c>
      <c r="F1026">
        <f t="shared" si="81"/>
        <v>2015</v>
      </c>
    </row>
    <row r="1027" spans="1:6" x14ac:dyDescent="0.25">
      <c r="A1027" s="109">
        <v>42300</v>
      </c>
      <c r="B1027">
        <f t="shared" ref="B1027:B1090" si="83">WEEKNUM(A1027)</f>
        <v>43</v>
      </c>
      <c r="C1027" s="109">
        <f t="shared" si="82"/>
        <v>0</v>
      </c>
      <c r="D1027" s="109">
        <f t="shared" si="79"/>
        <v>42295</v>
      </c>
      <c r="E1027">
        <f t="shared" si="80"/>
        <v>10</v>
      </c>
      <c r="F1027">
        <f t="shared" si="81"/>
        <v>2015</v>
      </c>
    </row>
    <row r="1028" spans="1:6" x14ac:dyDescent="0.25">
      <c r="A1028" s="109">
        <v>42301</v>
      </c>
      <c r="B1028">
        <f t="shared" si="83"/>
        <v>43</v>
      </c>
      <c r="C1028" s="109">
        <f t="shared" si="82"/>
        <v>0</v>
      </c>
      <c r="D1028" s="109">
        <f t="shared" si="79"/>
        <v>42295</v>
      </c>
      <c r="E1028">
        <f t="shared" si="80"/>
        <v>10</v>
      </c>
      <c r="F1028">
        <f t="shared" si="81"/>
        <v>2015</v>
      </c>
    </row>
    <row r="1029" spans="1:6" x14ac:dyDescent="0.25">
      <c r="A1029" s="109">
        <v>42302</v>
      </c>
      <c r="B1029">
        <f t="shared" si="83"/>
        <v>44</v>
      </c>
      <c r="C1029" s="109">
        <f t="shared" si="82"/>
        <v>42302</v>
      </c>
      <c r="D1029" s="109">
        <f t="shared" si="79"/>
        <v>42302</v>
      </c>
      <c r="E1029">
        <f t="shared" si="80"/>
        <v>10</v>
      </c>
      <c r="F1029">
        <f t="shared" si="81"/>
        <v>2015</v>
      </c>
    </row>
    <row r="1030" spans="1:6" x14ac:dyDescent="0.25">
      <c r="A1030" s="109">
        <v>42303</v>
      </c>
      <c r="B1030">
        <f t="shared" si="83"/>
        <v>44</v>
      </c>
      <c r="C1030" s="109">
        <f t="shared" si="82"/>
        <v>0</v>
      </c>
      <c r="D1030" s="109">
        <f t="shared" si="79"/>
        <v>42302</v>
      </c>
      <c r="E1030">
        <f t="shared" si="80"/>
        <v>10</v>
      </c>
      <c r="F1030">
        <f t="shared" si="81"/>
        <v>2015</v>
      </c>
    </row>
    <row r="1031" spans="1:6" x14ac:dyDescent="0.25">
      <c r="A1031" s="109">
        <v>42304</v>
      </c>
      <c r="B1031">
        <f t="shared" si="83"/>
        <v>44</v>
      </c>
      <c r="C1031" s="109">
        <f t="shared" si="82"/>
        <v>0</v>
      </c>
      <c r="D1031" s="109">
        <f t="shared" si="79"/>
        <v>42302</v>
      </c>
      <c r="E1031">
        <f t="shared" si="80"/>
        <v>10</v>
      </c>
      <c r="F1031">
        <f t="shared" si="81"/>
        <v>2015</v>
      </c>
    </row>
    <row r="1032" spans="1:6" x14ac:dyDescent="0.25">
      <c r="A1032" s="109">
        <v>42305</v>
      </c>
      <c r="B1032">
        <f t="shared" si="83"/>
        <v>44</v>
      </c>
      <c r="C1032" s="109">
        <f t="shared" si="82"/>
        <v>0</v>
      </c>
      <c r="D1032" s="109">
        <f t="shared" ref="D1032:D1095" si="84">IF(C1032&gt;0,C1032,IF(C1031&gt;0,C1031,IF(C1030&gt;0,C1030,IF(C1029&gt;0,C1029,IF(C1028&gt;0,C1028,IF(C1027&gt;0,C1027,IF(C1026&gt;0,C1026,"ERROR")))))))</f>
        <v>42302</v>
      </c>
      <c r="E1032">
        <f t="shared" si="80"/>
        <v>10</v>
      </c>
      <c r="F1032">
        <f t="shared" si="81"/>
        <v>2015</v>
      </c>
    </row>
    <row r="1033" spans="1:6" x14ac:dyDescent="0.25">
      <c r="A1033" s="109">
        <v>42306</v>
      </c>
      <c r="B1033">
        <f t="shared" si="83"/>
        <v>44</v>
      </c>
      <c r="C1033" s="109">
        <f t="shared" si="82"/>
        <v>0</v>
      </c>
      <c r="D1033" s="109">
        <f t="shared" si="84"/>
        <v>42302</v>
      </c>
      <c r="E1033">
        <f t="shared" si="80"/>
        <v>10</v>
      </c>
      <c r="F1033">
        <f t="shared" si="81"/>
        <v>2015</v>
      </c>
    </row>
    <row r="1034" spans="1:6" x14ac:dyDescent="0.25">
      <c r="A1034" s="109">
        <v>42307</v>
      </c>
      <c r="B1034">
        <f t="shared" si="83"/>
        <v>44</v>
      </c>
      <c r="C1034" s="109">
        <f t="shared" si="82"/>
        <v>0</v>
      </c>
      <c r="D1034" s="109">
        <f t="shared" si="84"/>
        <v>42302</v>
      </c>
      <c r="E1034">
        <f t="shared" si="80"/>
        <v>10</v>
      </c>
      <c r="F1034">
        <f t="shared" si="81"/>
        <v>2015</v>
      </c>
    </row>
    <row r="1035" spans="1:6" x14ac:dyDescent="0.25">
      <c r="A1035" s="109">
        <v>42308</v>
      </c>
      <c r="B1035">
        <f t="shared" si="83"/>
        <v>44</v>
      </c>
      <c r="C1035" s="109">
        <f t="shared" si="82"/>
        <v>0</v>
      </c>
      <c r="D1035" s="109">
        <f t="shared" si="84"/>
        <v>42302</v>
      </c>
      <c r="E1035">
        <f t="shared" si="80"/>
        <v>10</v>
      </c>
      <c r="F1035">
        <f t="shared" si="81"/>
        <v>2015</v>
      </c>
    </row>
    <row r="1036" spans="1:6" x14ac:dyDescent="0.25">
      <c r="A1036" s="109">
        <v>42309</v>
      </c>
      <c r="B1036">
        <f t="shared" si="83"/>
        <v>45</v>
      </c>
      <c r="C1036" s="109">
        <f t="shared" si="82"/>
        <v>42309</v>
      </c>
      <c r="D1036" s="109">
        <f t="shared" si="84"/>
        <v>42309</v>
      </c>
      <c r="E1036">
        <f t="shared" si="80"/>
        <v>11</v>
      </c>
      <c r="F1036">
        <f t="shared" si="81"/>
        <v>2015</v>
      </c>
    </row>
    <row r="1037" spans="1:6" x14ac:dyDescent="0.25">
      <c r="A1037" s="109">
        <v>42310</v>
      </c>
      <c r="B1037">
        <f t="shared" si="83"/>
        <v>45</v>
      </c>
      <c r="C1037" s="109">
        <f t="shared" si="82"/>
        <v>0</v>
      </c>
      <c r="D1037" s="109">
        <f t="shared" si="84"/>
        <v>42309</v>
      </c>
      <c r="E1037">
        <f t="shared" si="80"/>
        <v>11</v>
      </c>
      <c r="F1037">
        <f t="shared" si="81"/>
        <v>2015</v>
      </c>
    </row>
    <row r="1038" spans="1:6" x14ac:dyDescent="0.25">
      <c r="A1038" s="109">
        <v>42311</v>
      </c>
      <c r="B1038">
        <f t="shared" si="83"/>
        <v>45</v>
      </c>
      <c r="C1038" s="109">
        <f t="shared" si="82"/>
        <v>0</v>
      </c>
      <c r="D1038" s="109">
        <f t="shared" si="84"/>
        <v>42309</v>
      </c>
      <c r="E1038">
        <f t="shared" si="80"/>
        <v>11</v>
      </c>
      <c r="F1038">
        <f t="shared" si="81"/>
        <v>2015</v>
      </c>
    </row>
    <row r="1039" spans="1:6" x14ac:dyDescent="0.25">
      <c r="A1039" s="109">
        <v>42312</v>
      </c>
      <c r="B1039">
        <f t="shared" si="83"/>
        <v>45</v>
      </c>
      <c r="C1039" s="109">
        <f t="shared" si="82"/>
        <v>0</v>
      </c>
      <c r="D1039" s="109">
        <f t="shared" si="84"/>
        <v>42309</v>
      </c>
      <c r="E1039">
        <f t="shared" si="80"/>
        <v>11</v>
      </c>
      <c r="F1039">
        <f t="shared" si="81"/>
        <v>2015</v>
      </c>
    </row>
    <row r="1040" spans="1:6" x14ac:dyDescent="0.25">
      <c r="A1040" s="109">
        <v>42313</v>
      </c>
      <c r="B1040">
        <f t="shared" si="83"/>
        <v>45</v>
      </c>
      <c r="C1040" s="109">
        <f t="shared" si="82"/>
        <v>0</v>
      </c>
      <c r="D1040" s="109">
        <f t="shared" si="84"/>
        <v>42309</v>
      </c>
      <c r="E1040">
        <f t="shared" si="80"/>
        <v>11</v>
      </c>
      <c r="F1040">
        <f t="shared" si="81"/>
        <v>2015</v>
      </c>
    </row>
    <row r="1041" spans="1:6" x14ac:dyDescent="0.25">
      <c r="A1041" s="109">
        <v>42314</v>
      </c>
      <c r="B1041">
        <f t="shared" si="83"/>
        <v>45</v>
      </c>
      <c r="C1041" s="109">
        <f t="shared" si="82"/>
        <v>0</v>
      </c>
      <c r="D1041" s="109">
        <f t="shared" si="84"/>
        <v>42309</v>
      </c>
      <c r="E1041">
        <f t="shared" si="80"/>
        <v>11</v>
      </c>
      <c r="F1041">
        <f t="shared" si="81"/>
        <v>2015</v>
      </c>
    </row>
    <row r="1042" spans="1:6" x14ac:dyDescent="0.25">
      <c r="A1042" s="109">
        <v>42315</v>
      </c>
      <c r="B1042">
        <f t="shared" si="83"/>
        <v>45</v>
      </c>
      <c r="C1042" s="109">
        <f t="shared" si="82"/>
        <v>0</v>
      </c>
      <c r="D1042" s="109">
        <f t="shared" si="84"/>
        <v>42309</v>
      </c>
      <c r="E1042">
        <f t="shared" si="80"/>
        <v>11</v>
      </c>
      <c r="F1042">
        <f t="shared" si="81"/>
        <v>2015</v>
      </c>
    </row>
    <row r="1043" spans="1:6" x14ac:dyDescent="0.25">
      <c r="A1043" s="109">
        <v>42316</v>
      </c>
      <c r="B1043">
        <f t="shared" si="83"/>
        <v>46</v>
      </c>
      <c r="C1043" s="109">
        <f t="shared" si="82"/>
        <v>42316</v>
      </c>
      <c r="D1043" s="109">
        <f t="shared" si="84"/>
        <v>42316</v>
      </c>
      <c r="E1043">
        <f t="shared" si="80"/>
        <v>11</v>
      </c>
      <c r="F1043">
        <f t="shared" si="81"/>
        <v>2015</v>
      </c>
    </row>
    <row r="1044" spans="1:6" x14ac:dyDescent="0.25">
      <c r="A1044" s="109">
        <v>42317</v>
      </c>
      <c r="B1044">
        <f t="shared" si="83"/>
        <v>46</v>
      </c>
      <c r="C1044" s="109">
        <f t="shared" si="82"/>
        <v>0</v>
      </c>
      <c r="D1044" s="109">
        <f t="shared" si="84"/>
        <v>42316</v>
      </c>
      <c r="E1044">
        <f t="shared" si="80"/>
        <v>11</v>
      </c>
      <c r="F1044">
        <f t="shared" si="81"/>
        <v>2015</v>
      </c>
    </row>
    <row r="1045" spans="1:6" x14ac:dyDescent="0.25">
      <c r="A1045" s="109">
        <v>42318</v>
      </c>
      <c r="B1045">
        <f t="shared" si="83"/>
        <v>46</v>
      </c>
      <c r="C1045" s="109">
        <f t="shared" si="82"/>
        <v>0</v>
      </c>
      <c r="D1045" s="109">
        <f t="shared" si="84"/>
        <v>42316</v>
      </c>
      <c r="E1045">
        <f t="shared" si="80"/>
        <v>11</v>
      </c>
      <c r="F1045">
        <f t="shared" si="81"/>
        <v>2015</v>
      </c>
    </row>
    <row r="1046" spans="1:6" x14ac:dyDescent="0.25">
      <c r="A1046" s="109">
        <v>42319</v>
      </c>
      <c r="B1046">
        <f t="shared" si="83"/>
        <v>46</v>
      </c>
      <c r="C1046" s="109">
        <f t="shared" si="82"/>
        <v>0</v>
      </c>
      <c r="D1046" s="109">
        <f t="shared" si="84"/>
        <v>42316</v>
      </c>
      <c r="E1046">
        <f t="shared" si="80"/>
        <v>11</v>
      </c>
      <c r="F1046">
        <f t="shared" si="81"/>
        <v>2015</v>
      </c>
    </row>
    <row r="1047" spans="1:6" x14ac:dyDescent="0.25">
      <c r="A1047" s="109">
        <v>42320</v>
      </c>
      <c r="B1047">
        <f t="shared" si="83"/>
        <v>46</v>
      </c>
      <c r="C1047" s="109">
        <f t="shared" si="82"/>
        <v>0</v>
      </c>
      <c r="D1047" s="109">
        <f t="shared" si="84"/>
        <v>42316</v>
      </c>
      <c r="E1047">
        <f t="shared" si="80"/>
        <v>11</v>
      </c>
      <c r="F1047">
        <f t="shared" si="81"/>
        <v>2015</v>
      </c>
    </row>
    <row r="1048" spans="1:6" x14ac:dyDescent="0.25">
      <c r="A1048" s="109">
        <v>42321</v>
      </c>
      <c r="B1048">
        <f t="shared" si="83"/>
        <v>46</v>
      </c>
      <c r="C1048" s="109">
        <f t="shared" si="82"/>
        <v>0</v>
      </c>
      <c r="D1048" s="109">
        <f t="shared" si="84"/>
        <v>42316</v>
      </c>
      <c r="E1048">
        <f t="shared" si="80"/>
        <v>11</v>
      </c>
      <c r="F1048">
        <f t="shared" si="81"/>
        <v>2015</v>
      </c>
    </row>
    <row r="1049" spans="1:6" x14ac:dyDescent="0.25">
      <c r="A1049" s="109">
        <v>42322</v>
      </c>
      <c r="B1049">
        <f t="shared" si="83"/>
        <v>46</v>
      </c>
      <c r="C1049" s="109">
        <f t="shared" si="82"/>
        <v>0</v>
      </c>
      <c r="D1049" s="109">
        <f t="shared" si="84"/>
        <v>42316</v>
      </c>
      <c r="E1049">
        <f t="shared" si="80"/>
        <v>11</v>
      </c>
      <c r="F1049">
        <f t="shared" si="81"/>
        <v>2015</v>
      </c>
    </row>
    <row r="1050" spans="1:6" x14ac:dyDescent="0.25">
      <c r="A1050" s="109">
        <v>42323</v>
      </c>
      <c r="B1050">
        <f t="shared" si="83"/>
        <v>47</v>
      </c>
      <c r="C1050" s="109">
        <f t="shared" si="82"/>
        <v>42323</v>
      </c>
      <c r="D1050" s="109">
        <f t="shared" si="84"/>
        <v>42323</v>
      </c>
      <c r="E1050">
        <f t="shared" si="80"/>
        <v>11</v>
      </c>
      <c r="F1050">
        <f t="shared" si="81"/>
        <v>2015</v>
      </c>
    </row>
    <row r="1051" spans="1:6" x14ac:dyDescent="0.25">
      <c r="A1051" s="109">
        <v>42324</v>
      </c>
      <c r="B1051">
        <f t="shared" si="83"/>
        <v>47</v>
      </c>
      <c r="C1051" s="109">
        <f t="shared" si="82"/>
        <v>0</v>
      </c>
      <c r="D1051" s="109">
        <f t="shared" si="84"/>
        <v>42323</v>
      </c>
      <c r="E1051">
        <f t="shared" si="80"/>
        <v>11</v>
      </c>
      <c r="F1051">
        <f t="shared" si="81"/>
        <v>2015</v>
      </c>
    </row>
    <row r="1052" spans="1:6" x14ac:dyDescent="0.25">
      <c r="A1052" s="109">
        <v>42325</v>
      </c>
      <c r="B1052">
        <f t="shared" si="83"/>
        <v>47</v>
      </c>
      <c r="C1052" s="109">
        <f t="shared" si="82"/>
        <v>0</v>
      </c>
      <c r="D1052" s="109">
        <f t="shared" si="84"/>
        <v>42323</v>
      </c>
      <c r="E1052">
        <f t="shared" si="80"/>
        <v>11</v>
      </c>
      <c r="F1052">
        <f t="shared" si="81"/>
        <v>2015</v>
      </c>
    </row>
    <row r="1053" spans="1:6" x14ac:dyDescent="0.25">
      <c r="A1053" s="109">
        <v>42326</v>
      </c>
      <c r="B1053">
        <f t="shared" si="83"/>
        <v>47</v>
      </c>
      <c r="C1053" s="109">
        <f t="shared" si="82"/>
        <v>0</v>
      </c>
      <c r="D1053" s="109">
        <f t="shared" si="84"/>
        <v>42323</v>
      </c>
      <c r="E1053">
        <f t="shared" si="80"/>
        <v>11</v>
      </c>
      <c r="F1053">
        <f t="shared" si="81"/>
        <v>2015</v>
      </c>
    </row>
    <row r="1054" spans="1:6" x14ac:dyDescent="0.25">
      <c r="A1054" s="109">
        <v>42327</v>
      </c>
      <c r="B1054">
        <f t="shared" si="83"/>
        <v>47</v>
      </c>
      <c r="C1054" s="109">
        <f t="shared" si="82"/>
        <v>0</v>
      </c>
      <c r="D1054" s="109">
        <f t="shared" si="84"/>
        <v>42323</v>
      </c>
      <c r="E1054">
        <f t="shared" si="80"/>
        <v>11</v>
      </c>
      <c r="F1054">
        <f t="shared" si="81"/>
        <v>2015</v>
      </c>
    </row>
    <row r="1055" spans="1:6" x14ac:dyDescent="0.25">
      <c r="A1055" s="109">
        <v>42328</v>
      </c>
      <c r="B1055">
        <f t="shared" si="83"/>
        <v>47</v>
      </c>
      <c r="C1055" s="109">
        <f t="shared" si="82"/>
        <v>0</v>
      </c>
      <c r="D1055" s="109">
        <f t="shared" si="84"/>
        <v>42323</v>
      </c>
      <c r="E1055">
        <f t="shared" si="80"/>
        <v>11</v>
      </c>
      <c r="F1055">
        <f t="shared" si="81"/>
        <v>2015</v>
      </c>
    </row>
    <row r="1056" spans="1:6" x14ac:dyDescent="0.25">
      <c r="A1056" s="109">
        <v>42329</v>
      </c>
      <c r="B1056">
        <f t="shared" si="83"/>
        <v>47</v>
      </c>
      <c r="C1056" s="109">
        <f t="shared" si="82"/>
        <v>0</v>
      </c>
      <c r="D1056" s="109">
        <f t="shared" si="84"/>
        <v>42323</v>
      </c>
      <c r="E1056">
        <f t="shared" si="80"/>
        <v>11</v>
      </c>
      <c r="F1056">
        <f t="shared" si="81"/>
        <v>2015</v>
      </c>
    </row>
    <row r="1057" spans="1:6" x14ac:dyDescent="0.25">
      <c r="A1057" s="109">
        <v>42330</v>
      </c>
      <c r="B1057">
        <f t="shared" si="83"/>
        <v>48</v>
      </c>
      <c r="C1057" s="109">
        <f t="shared" si="82"/>
        <v>42330</v>
      </c>
      <c r="D1057" s="109">
        <f t="shared" si="84"/>
        <v>42330</v>
      </c>
      <c r="E1057">
        <f t="shared" si="80"/>
        <v>11</v>
      </c>
      <c r="F1057">
        <f t="shared" si="81"/>
        <v>2015</v>
      </c>
    </row>
    <row r="1058" spans="1:6" x14ac:dyDescent="0.25">
      <c r="A1058" s="109">
        <v>42331</v>
      </c>
      <c r="B1058">
        <f t="shared" si="83"/>
        <v>48</v>
      </c>
      <c r="C1058" s="109">
        <f t="shared" si="82"/>
        <v>0</v>
      </c>
      <c r="D1058" s="109">
        <f t="shared" si="84"/>
        <v>42330</v>
      </c>
      <c r="E1058">
        <f t="shared" si="80"/>
        <v>11</v>
      </c>
      <c r="F1058">
        <f t="shared" si="81"/>
        <v>2015</v>
      </c>
    </row>
    <row r="1059" spans="1:6" x14ac:dyDescent="0.25">
      <c r="A1059" s="109">
        <v>42332</v>
      </c>
      <c r="B1059">
        <f t="shared" si="83"/>
        <v>48</v>
      </c>
      <c r="C1059" s="109">
        <f t="shared" si="82"/>
        <v>0</v>
      </c>
      <c r="D1059" s="109">
        <f t="shared" si="84"/>
        <v>42330</v>
      </c>
      <c r="E1059">
        <f t="shared" si="80"/>
        <v>11</v>
      </c>
      <c r="F1059">
        <f t="shared" si="81"/>
        <v>2015</v>
      </c>
    </row>
    <row r="1060" spans="1:6" x14ac:dyDescent="0.25">
      <c r="A1060" s="109">
        <v>42333</v>
      </c>
      <c r="B1060">
        <f t="shared" si="83"/>
        <v>48</v>
      </c>
      <c r="C1060" s="109">
        <f t="shared" si="82"/>
        <v>0</v>
      </c>
      <c r="D1060" s="109">
        <f t="shared" si="84"/>
        <v>42330</v>
      </c>
      <c r="E1060">
        <f t="shared" si="80"/>
        <v>11</v>
      </c>
      <c r="F1060">
        <f t="shared" si="81"/>
        <v>2015</v>
      </c>
    </row>
    <row r="1061" spans="1:6" x14ac:dyDescent="0.25">
      <c r="A1061" s="109">
        <v>42334</v>
      </c>
      <c r="B1061">
        <f t="shared" si="83"/>
        <v>48</v>
      </c>
      <c r="C1061" s="109">
        <f t="shared" si="82"/>
        <v>0</v>
      </c>
      <c r="D1061" s="109">
        <f t="shared" si="84"/>
        <v>42330</v>
      </c>
      <c r="E1061">
        <f t="shared" si="80"/>
        <v>11</v>
      </c>
      <c r="F1061">
        <f t="shared" si="81"/>
        <v>2015</v>
      </c>
    </row>
    <row r="1062" spans="1:6" x14ac:dyDescent="0.25">
      <c r="A1062" s="109">
        <v>42335</v>
      </c>
      <c r="B1062">
        <f t="shared" si="83"/>
        <v>48</v>
      </c>
      <c r="C1062" s="109">
        <f t="shared" si="82"/>
        <v>0</v>
      </c>
      <c r="D1062" s="109">
        <f t="shared" si="84"/>
        <v>42330</v>
      </c>
      <c r="E1062">
        <f t="shared" si="80"/>
        <v>11</v>
      </c>
      <c r="F1062">
        <f t="shared" si="81"/>
        <v>2015</v>
      </c>
    </row>
    <row r="1063" spans="1:6" x14ac:dyDescent="0.25">
      <c r="A1063" s="109">
        <v>42336</v>
      </c>
      <c r="B1063">
        <f t="shared" si="83"/>
        <v>48</v>
      </c>
      <c r="C1063" s="109">
        <f t="shared" si="82"/>
        <v>0</v>
      </c>
      <c r="D1063" s="109">
        <f t="shared" si="84"/>
        <v>42330</v>
      </c>
      <c r="E1063">
        <f t="shared" si="80"/>
        <v>11</v>
      </c>
      <c r="F1063">
        <f t="shared" si="81"/>
        <v>2015</v>
      </c>
    </row>
    <row r="1064" spans="1:6" x14ac:dyDescent="0.25">
      <c r="A1064" s="109">
        <v>42337</v>
      </c>
      <c r="B1064">
        <f t="shared" si="83"/>
        <v>49</v>
      </c>
      <c r="C1064" s="109">
        <f t="shared" si="82"/>
        <v>42337</v>
      </c>
      <c r="D1064" s="109">
        <f t="shared" si="84"/>
        <v>42337</v>
      </c>
      <c r="E1064">
        <f t="shared" si="80"/>
        <v>11</v>
      </c>
      <c r="F1064">
        <f t="shared" si="81"/>
        <v>2015</v>
      </c>
    </row>
    <row r="1065" spans="1:6" x14ac:dyDescent="0.25">
      <c r="A1065" s="109">
        <v>42338</v>
      </c>
      <c r="B1065">
        <f t="shared" si="83"/>
        <v>49</v>
      </c>
      <c r="C1065" s="109">
        <f t="shared" si="82"/>
        <v>0</v>
      </c>
      <c r="D1065" s="109">
        <f t="shared" si="84"/>
        <v>42337</v>
      </c>
      <c r="E1065">
        <f t="shared" si="80"/>
        <v>11</v>
      </c>
      <c r="F1065">
        <f t="shared" si="81"/>
        <v>2015</v>
      </c>
    </row>
    <row r="1066" spans="1:6" x14ac:dyDescent="0.25">
      <c r="A1066" s="109">
        <v>42339</v>
      </c>
      <c r="B1066">
        <f t="shared" si="83"/>
        <v>49</v>
      </c>
      <c r="C1066" s="109">
        <f t="shared" si="82"/>
        <v>0</v>
      </c>
      <c r="D1066" s="109">
        <f t="shared" si="84"/>
        <v>42337</v>
      </c>
      <c r="E1066">
        <f t="shared" si="80"/>
        <v>12</v>
      </c>
      <c r="F1066">
        <f t="shared" si="81"/>
        <v>2015</v>
      </c>
    </row>
    <row r="1067" spans="1:6" x14ac:dyDescent="0.25">
      <c r="A1067" s="109">
        <v>42340</v>
      </c>
      <c r="B1067">
        <f t="shared" si="83"/>
        <v>49</v>
      </c>
      <c r="C1067" s="109">
        <f t="shared" si="82"/>
        <v>0</v>
      </c>
      <c r="D1067" s="109">
        <f t="shared" si="84"/>
        <v>42337</v>
      </c>
      <c r="E1067">
        <f t="shared" si="80"/>
        <v>12</v>
      </c>
      <c r="F1067">
        <f t="shared" si="81"/>
        <v>2015</v>
      </c>
    </row>
    <row r="1068" spans="1:6" x14ac:dyDescent="0.25">
      <c r="A1068" s="109">
        <v>42341</v>
      </c>
      <c r="B1068">
        <f t="shared" si="83"/>
        <v>49</v>
      </c>
      <c r="C1068" s="109">
        <f t="shared" si="82"/>
        <v>0</v>
      </c>
      <c r="D1068" s="109">
        <f t="shared" si="84"/>
        <v>42337</v>
      </c>
      <c r="E1068">
        <f t="shared" si="80"/>
        <v>12</v>
      </c>
      <c r="F1068">
        <f t="shared" si="81"/>
        <v>2015</v>
      </c>
    </row>
    <row r="1069" spans="1:6" x14ac:dyDescent="0.25">
      <c r="A1069" s="109">
        <v>42342</v>
      </c>
      <c r="B1069">
        <f t="shared" si="83"/>
        <v>49</v>
      </c>
      <c r="C1069" s="109">
        <f t="shared" si="82"/>
        <v>0</v>
      </c>
      <c r="D1069" s="109">
        <f t="shared" si="84"/>
        <v>42337</v>
      </c>
      <c r="E1069">
        <f t="shared" si="80"/>
        <v>12</v>
      </c>
      <c r="F1069">
        <f t="shared" si="81"/>
        <v>2015</v>
      </c>
    </row>
    <row r="1070" spans="1:6" x14ac:dyDescent="0.25">
      <c r="A1070" s="109">
        <v>42343</v>
      </c>
      <c r="B1070">
        <f t="shared" si="83"/>
        <v>49</v>
      </c>
      <c r="C1070" s="109">
        <f t="shared" si="82"/>
        <v>0</v>
      </c>
      <c r="D1070" s="109">
        <f t="shared" si="84"/>
        <v>42337</v>
      </c>
      <c r="E1070">
        <f t="shared" si="80"/>
        <v>12</v>
      </c>
      <c r="F1070">
        <f t="shared" si="81"/>
        <v>2015</v>
      </c>
    </row>
    <row r="1071" spans="1:6" x14ac:dyDescent="0.25">
      <c r="A1071" s="109">
        <v>42344</v>
      </c>
      <c r="B1071">
        <f t="shared" si="83"/>
        <v>50</v>
      </c>
      <c r="C1071" s="109">
        <f t="shared" si="82"/>
        <v>42344</v>
      </c>
      <c r="D1071" s="109">
        <f t="shared" si="84"/>
        <v>42344</v>
      </c>
      <c r="E1071">
        <f t="shared" si="80"/>
        <v>12</v>
      </c>
      <c r="F1071">
        <f t="shared" si="81"/>
        <v>2015</v>
      </c>
    </row>
    <row r="1072" spans="1:6" x14ac:dyDescent="0.25">
      <c r="A1072" s="109">
        <v>42345</v>
      </c>
      <c r="B1072">
        <f t="shared" si="83"/>
        <v>50</v>
      </c>
      <c r="C1072" s="109">
        <f t="shared" si="82"/>
        <v>0</v>
      </c>
      <c r="D1072" s="109">
        <f t="shared" si="84"/>
        <v>42344</v>
      </c>
      <c r="E1072">
        <f t="shared" si="80"/>
        <v>12</v>
      </c>
      <c r="F1072">
        <f t="shared" si="81"/>
        <v>2015</v>
      </c>
    </row>
    <row r="1073" spans="1:6" x14ac:dyDescent="0.25">
      <c r="A1073" s="109">
        <v>42346</v>
      </c>
      <c r="B1073">
        <f t="shared" si="83"/>
        <v>50</v>
      </c>
      <c r="C1073" s="109">
        <f t="shared" si="82"/>
        <v>0</v>
      </c>
      <c r="D1073" s="109">
        <f t="shared" si="84"/>
        <v>42344</v>
      </c>
      <c r="E1073">
        <f t="shared" si="80"/>
        <v>12</v>
      </c>
      <c r="F1073">
        <f t="shared" si="81"/>
        <v>2015</v>
      </c>
    </row>
    <row r="1074" spans="1:6" x14ac:dyDescent="0.25">
      <c r="A1074" s="109">
        <v>42347</v>
      </c>
      <c r="B1074">
        <f t="shared" si="83"/>
        <v>50</v>
      </c>
      <c r="C1074" s="109">
        <f t="shared" si="82"/>
        <v>0</v>
      </c>
      <c r="D1074" s="109">
        <f t="shared" si="84"/>
        <v>42344</v>
      </c>
      <c r="E1074">
        <f t="shared" si="80"/>
        <v>12</v>
      </c>
      <c r="F1074">
        <f t="shared" si="81"/>
        <v>2015</v>
      </c>
    </row>
    <row r="1075" spans="1:6" x14ac:dyDescent="0.25">
      <c r="A1075" s="109">
        <v>42348</v>
      </c>
      <c r="B1075">
        <f t="shared" si="83"/>
        <v>50</v>
      </c>
      <c r="C1075" s="109">
        <f t="shared" si="82"/>
        <v>0</v>
      </c>
      <c r="D1075" s="109">
        <f t="shared" si="84"/>
        <v>42344</v>
      </c>
      <c r="E1075">
        <f t="shared" si="80"/>
        <v>12</v>
      </c>
      <c r="F1075">
        <f t="shared" si="81"/>
        <v>2015</v>
      </c>
    </row>
    <row r="1076" spans="1:6" x14ac:dyDescent="0.25">
      <c r="A1076" s="109">
        <v>42349</v>
      </c>
      <c r="B1076">
        <f t="shared" si="83"/>
        <v>50</v>
      </c>
      <c r="C1076" s="109">
        <f t="shared" si="82"/>
        <v>0</v>
      </c>
      <c r="D1076" s="109">
        <f t="shared" si="84"/>
        <v>42344</v>
      </c>
      <c r="E1076">
        <f t="shared" si="80"/>
        <v>12</v>
      </c>
      <c r="F1076">
        <f t="shared" si="81"/>
        <v>2015</v>
      </c>
    </row>
    <row r="1077" spans="1:6" x14ac:dyDescent="0.25">
      <c r="A1077" s="109">
        <v>42350</v>
      </c>
      <c r="B1077">
        <f t="shared" si="83"/>
        <v>50</v>
      </c>
      <c r="C1077" s="109">
        <f t="shared" si="82"/>
        <v>0</v>
      </c>
      <c r="D1077" s="109">
        <f t="shared" si="84"/>
        <v>42344</v>
      </c>
      <c r="E1077">
        <f t="shared" si="80"/>
        <v>12</v>
      </c>
      <c r="F1077">
        <f t="shared" si="81"/>
        <v>2015</v>
      </c>
    </row>
    <row r="1078" spans="1:6" x14ac:dyDescent="0.25">
      <c r="A1078" s="109">
        <v>42351</v>
      </c>
      <c r="B1078">
        <f t="shared" si="83"/>
        <v>51</v>
      </c>
      <c r="C1078" s="109">
        <f t="shared" si="82"/>
        <v>42351</v>
      </c>
      <c r="D1078" s="109">
        <f t="shared" si="84"/>
        <v>42351</v>
      </c>
      <c r="E1078">
        <f t="shared" si="80"/>
        <v>12</v>
      </c>
      <c r="F1078">
        <f t="shared" si="81"/>
        <v>2015</v>
      </c>
    </row>
    <row r="1079" spans="1:6" x14ac:dyDescent="0.25">
      <c r="A1079" s="109">
        <v>42352</v>
      </c>
      <c r="B1079">
        <f t="shared" si="83"/>
        <v>51</v>
      </c>
      <c r="C1079" s="109">
        <f t="shared" si="82"/>
        <v>0</v>
      </c>
      <c r="D1079" s="109">
        <f t="shared" si="84"/>
        <v>42351</v>
      </c>
      <c r="E1079">
        <f t="shared" si="80"/>
        <v>12</v>
      </c>
      <c r="F1079">
        <f t="shared" si="81"/>
        <v>2015</v>
      </c>
    </row>
    <row r="1080" spans="1:6" x14ac:dyDescent="0.25">
      <c r="A1080" s="109">
        <v>42353</v>
      </c>
      <c r="B1080">
        <f t="shared" si="83"/>
        <v>51</v>
      </c>
      <c r="C1080" s="109">
        <f t="shared" si="82"/>
        <v>0</v>
      </c>
      <c r="D1080" s="109">
        <f t="shared" si="84"/>
        <v>42351</v>
      </c>
      <c r="E1080">
        <f t="shared" si="80"/>
        <v>12</v>
      </c>
      <c r="F1080">
        <f t="shared" si="81"/>
        <v>2015</v>
      </c>
    </row>
    <row r="1081" spans="1:6" x14ac:dyDescent="0.25">
      <c r="A1081" s="109">
        <v>42354</v>
      </c>
      <c r="B1081">
        <f t="shared" si="83"/>
        <v>51</v>
      </c>
      <c r="C1081" s="109">
        <f t="shared" si="82"/>
        <v>0</v>
      </c>
      <c r="D1081" s="109">
        <f t="shared" si="84"/>
        <v>42351</v>
      </c>
      <c r="E1081">
        <f t="shared" si="80"/>
        <v>12</v>
      </c>
      <c r="F1081">
        <f t="shared" si="81"/>
        <v>2015</v>
      </c>
    </row>
    <row r="1082" spans="1:6" x14ac:dyDescent="0.25">
      <c r="A1082" s="109">
        <v>42355</v>
      </c>
      <c r="B1082">
        <f t="shared" si="83"/>
        <v>51</v>
      </c>
      <c r="C1082" s="109">
        <f t="shared" si="82"/>
        <v>0</v>
      </c>
      <c r="D1082" s="109">
        <f t="shared" si="84"/>
        <v>42351</v>
      </c>
      <c r="E1082">
        <f t="shared" si="80"/>
        <v>12</v>
      </c>
      <c r="F1082">
        <f t="shared" si="81"/>
        <v>2015</v>
      </c>
    </row>
    <row r="1083" spans="1:6" x14ac:dyDescent="0.25">
      <c r="A1083" s="109">
        <v>42356</v>
      </c>
      <c r="B1083">
        <f t="shared" si="83"/>
        <v>51</v>
      </c>
      <c r="C1083" s="109">
        <f t="shared" si="82"/>
        <v>0</v>
      </c>
      <c r="D1083" s="109">
        <f t="shared" si="84"/>
        <v>42351</v>
      </c>
      <c r="E1083">
        <f t="shared" si="80"/>
        <v>12</v>
      </c>
      <c r="F1083">
        <f t="shared" si="81"/>
        <v>2015</v>
      </c>
    </row>
    <row r="1084" spans="1:6" x14ac:dyDescent="0.25">
      <c r="A1084" s="109">
        <v>42357</v>
      </c>
      <c r="B1084">
        <f t="shared" si="83"/>
        <v>51</v>
      </c>
      <c r="C1084" s="109">
        <f t="shared" si="82"/>
        <v>0</v>
      </c>
      <c r="D1084" s="109">
        <f t="shared" si="84"/>
        <v>42351</v>
      </c>
      <c r="E1084">
        <f t="shared" si="80"/>
        <v>12</v>
      </c>
      <c r="F1084">
        <f t="shared" si="81"/>
        <v>2015</v>
      </c>
    </row>
    <row r="1085" spans="1:6" x14ac:dyDescent="0.25">
      <c r="A1085" s="109">
        <v>42358</v>
      </c>
      <c r="B1085">
        <f t="shared" si="83"/>
        <v>52</v>
      </c>
      <c r="C1085" s="109">
        <f t="shared" si="82"/>
        <v>42358</v>
      </c>
      <c r="D1085" s="109">
        <f t="shared" si="84"/>
        <v>42358</v>
      </c>
      <c r="E1085">
        <f t="shared" si="80"/>
        <v>12</v>
      </c>
      <c r="F1085">
        <f t="shared" si="81"/>
        <v>2015</v>
      </c>
    </row>
    <row r="1086" spans="1:6" x14ac:dyDescent="0.25">
      <c r="A1086" s="109">
        <v>42359</v>
      </c>
      <c r="B1086">
        <f t="shared" si="83"/>
        <v>52</v>
      </c>
      <c r="C1086" s="109">
        <f t="shared" si="82"/>
        <v>0</v>
      </c>
      <c r="D1086" s="109">
        <f t="shared" si="84"/>
        <v>42358</v>
      </c>
      <c r="E1086">
        <f t="shared" si="80"/>
        <v>12</v>
      </c>
      <c r="F1086">
        <f t="shared" si="81"/>
        <v>2015</v>
      </c>
    </row>
    <row r="1087" spans="1:6" x14ac:dyDescent="0.25">
      <c r="A1087" s="109">
        <v>42360</v>
      </c>
      <c r="B1087">
        <f t="shared" si="83"/>
        <v>52</v>
      </c>
      <c r="C1087" s="109">
        <f t="shared" si="82"/>
        <v>0</v>
      </c>
      <c r="D1087" s="109">
        <f t="shared" si="84"/>
        <v>42358</v>
      </c>
      <c r="E1087">
        <f t="shared" si="80"/>
        <v>12</v>
      </c>
      <c r="F1087">
        <f t="shared" si="81"/>
        <v>2015</v>
      </c>
    </row>
    <row r="1088" spans="1:6" x14ac:dyDescent="0.25">
      <c r="A1088" s="109">
        <v>42361</v>
      </c>
      <c r="B1088">
        <f t="shared" si="83"/>
        <v>52</v>
      </c>
      <c r="C1088" s="109">
        <f t="shared" si="82"/>
        <v>0</v>
      </c>
      <c r="D1088" s="109">
        <f t="shared" si="84"/>
        <v>42358</v>
      </c>
      <c r="E1088">
        <f t="shared" si="80"/>
        <v>12</v>
      </c>
      <c r="F1088">
        <f t="shared" si="81"/>
        <v>2015</v>
      </c>
    </row>
    <row r="1089" spans="1:6" x14ac:dyDescent="0.25">
      <c r="A1089" s="109">
        <v>42362</v>
      </c>
      <c r="B1089">
        <f t="shared" si="83"/>
        <v>52</v>
      </c>
      <c r="C1089" s="109">
        <f t="shared" si="82"/>
        <v>0</v>
      </c>
      <c r="D1089" s="109">
        <f t="shared" si="84"/>
        <v>42358</v>
      </c>
      <c r="E1089">
        <f t="shared" ref="E1089:E1152" si="85">MONTH(A1089)</f>
        <v>12</v>
      </c>
      <c r="F1089">
        <f t="shared" ref="F1089:F1152" si="86">YEAR(A1089)</f>
        <v>2015</v>
      </c>
    </row>
    <row r="1090" spans="1:6" x14ac:dyDescent="0.25">
      <c r="A1090" s="109">
        <v>42363</v>
      </c>
      <c r="B1090">
        <f t="shared" si="83"/>
        <v>52</v>
      </c>
      <c r="C1090" s="109">
        <f t="shared" ref="C1090:C1153" si="87">IF(IF(B1090=B1089,0,B1090)&gt;0,A1090,0)</f>
        <v>0</v>
      </c>
      <c r="D1090" s="109">
        <f t="shared" si="84"/>
        <v>42358</v>
      </c>
      <c r="E1090">
        <f t="shared" si="85"/>
        <v>12</v>
      </c>
      <c r="F1090">
        <f t="shared" si="86"/>
        <v>2015</v>
      </c>
    </row>
    <row r="1091" spans="1:6" x14ac:dyDescent="0.25">
      <c r="A1091" s="109">
        <v>42364</v>
      </c>
      <c r="B1091">
        <f t="shared" ref="B1091:B1154" si="88">WEEKNUM(A1091)</f>
        <v>52</v>
      </c>
      <c r="C1091" s="109">
        <f t="shared" si="87"/>
        <v>0</v>
      </c>
      <c r="D1091" s="109">
        <f t="shared" si="84"/>
        <v>42358</v>
      </c>
      <c r="E1091">
        <f t="shared" si="85"/>
        <v>12</v>
      </c>
      <c r="F1091">
        <f t="shared" si="86"/>
        <v>2015</v>
      </c>
    </row>
    <row r="1092" spans="1:6" x14ac:dyDescent="0.25">
      <c r="A1092" s="109">
        <v>42365</v>
      </c>
      <c r="B1092">
        <f t="shared" si="88"/>
        <v>53</v>
      </c>
      <c r="C1092" s="109">
        <f t="shared" si="87"/>
        <v>42365</v>
      </c>
      <c r="D1092" s="109">
        <f t="shared" si="84"/>
        <v>42365</v>
      </c>
      <c r="E1092">
        <f t="shared" si="85"/>
        <v>12</v>
      </c>
      <c r="F1092">
        <f t="shared" si="86"/>
        <v>2015</v>
      </c>
    </row>
    <row r="1093" spans="1:6" x14ac:dyDescent="0.25">
      <c r="A1093" s="109">
        <v>42366</v>
      </c>
      <c r="B1093">
        <f t="shared" si="88"/>
        <v>53</v>
      </c>
      <c r="C1093" s="109">
        <f t="shared" si="87"/>
        <v>0</v>
      </c>
      <c r="D1093" s="109">
        <f t="shared" si="84"/>
        <v>42365</v>
      </c>
      <c r="E1093">
        <f t="shared" si="85"/>
        <v>12</v>
      </c>
      <c r="F1093">
        <f t="shared" si="86"/>
        <v>2015</v>
      </c>
    </row>
    <row r="1094" spans="1:6" x14ac:dyDescent="0.25">
      <c r="A1094" s="109">
        <v>42367</v>
      </c>
      <c r="B1094">
        <f t="shared" si="88"/>
        <v>53</v>
      </c>
      <c r="C1094" s="109">
        <f t="shared" si="87"/>
        <v>0</v>
      </c>
      <c r="D1094" s="109">
        <f t="shared" si="84"/>
        <v>42365</v>
      </c>
      <c r="E1094">
        <f t="shared" si="85"/>
        <v>12</v>
      </c>
      <c r="F1094">
        <f t="shared" si="86"/>
        <v>2015</v>
      </c>
    </row>
    <row r="1095" spans="1:6" x14ac:dyDescent="0.25">
      <c r="A1095" s="109">
        <v>42368</v>
      </c>
      <c r="B1095">
        <f t="shared" si="88"/>
        <v>53</v>
      </c>
      <c r="C1095" s="109">
        <f t="shared" si="87"/>
        <v>0</v>
      </c>
      <c r="D1095" s="109">
        <f t="shared" si="84"/>
        <v>42365</v>
      </c>
      <c r="E1095">
        <f t="shared" si="85"/>
        <v>12</v>
      </c>
      <c r="F1095">
        <f t="shared" si="86"/>
        <v>2015</v>
      </c>
    </row>
    <row r="1096" spans="1:6" x14ac:dyDescent="0.25">
      <c r="A1096" s="109">
        <v>42369</v>
      </c>
      <c r="B1096">
        <f t="shared" si="88"/>
        <v>53</v>
      </c>
      <c r="C1096" s="109">
        <f t="shared" si="87"/>
        <v>0</v>
      </c>
      <c r="D1096" s="109">
        <f t="shared" ref="D1096:D1159" si="89">IF(C1096&gt;0,C1096,IF(C1095&gt;0,C1095,IF(C1094&gt;0,C1094,IF(C1093&gt;0,C1093,IF(C1092&gt;0,C1092,IF(C1091&gt;0,C1091,IF(C1090&gt;0,C1090,"ERROR")))))))</f>
        <v>42365</v>
      </c>
      <c r="E1096">
        <f t="shared" si="85"/>
        <v>12</v>
      </c>
      <c r="F1096">
        <f t="shared" si="86"/>
        <v>2015</v>
      </c>
    </row>
    <row r="1097" spans="1:6" x14ac:dyDescent="0.25">
      <c r="A1097" s="109">
        <v>42370</v>
      </c>
      <c r="B1097">
        <f t="shared" si="88"/>
        <v>1</v>
      </c>
      <c r="C1097" s="109">
        <f t="shared" si="87"/>
        <v>42370</v>
      </c>
      <c r="D1097" s="109">
        <f t="shared" si="89"/>
        <v>42370</v>
      </c>
      <c r="E1097">
        <f t="shared" si="85"/>
        <v>1</v>
      </c>
      <c r="F1097">
        <f t="shared" si="86"/>
        <v>2016</v>
      </c>
    </row>
    <row r="1098" spans="1:6" x14ac:dyDescent="0.25">
      <c r="A1098" s="109">
        <v>42371</v>
      </c>
      <c r="B1098">
        <f t="shared" si="88"/>
        <v>1</v>
      </c>
      <c r="C1098" s="109">
        <f t="shared" si="87"/>
        <v>0</v>
      </c>
      <c r="D1098" s="109">
        <f t="shared" si="89"/>
        <v>42370</v>
      </c>
      <c r="E1098">
        <f t="shared" si="85"/>
        <v>1</v>
      </c>
      <c r="F1098">
        <f t="shared" si="86"/>
        <v>2016</v>
      </c>
    </row>
    <row r="1099" spans="1:6" x14ac:dyDescent="0.25">
      <c r="A1099" s="109">
        <v>42372</v>
      </c>
      <c r="B1099">
        <f t="shared" si="88"/>
        <v>2</v>
      </c>
      <c r="C1099" s="109">
        <f t="shared" si="87"/>
        <v>42372</v>
      </c>
      <c r="D1099" s="109">
        <f t="shared" si="89"/>
        <v>42372</v>
      </c>
      <c r="E1099">
        <f t="shared" si="85"/>
        <v>1</v>
      </c>
      <c r="F1099">
        <f t="shared" si="86"/>
        <v>2016</v>
      </c>
    </row>
    <row r="1100" spans="1:6" x14ac:dyDescent="0.25">
      <c r="A1100" s="109">
        <v>42373</v>
      </c>
      <c r="B1100">
        <f t="shared" si="88"/>
        <v>2</v>
      </c>
      <c r="C1100" s="109">
        <f t="shared" si="87"/>
        <v>0</v>
      </c>
      <c r="D1100" s="109">
        <f t="shared" si="89"/>
        <v>42372</v>
      </c>
      <c r="E1100">
        <f t="shared" si="85"/>
        <v>1</v>
      </c>
      <c r="F1100">
        <f t="shared" si="86"/>
        <v>2016</v>
      </c>
    </row>
    <row r="1101" spans="1:6" x14ac:dyDescent="0.25">
      <c r="A1101" s="109">
        <v>42374</v>
      </c>
      <c r="B1101">
        <f t="shared" si="88"/>
        <v>2</v>
      </c>
      <c r="C1101" s="109">
        <f t="shared" si="87"/>
        <v>0</v>
      </c>
      <c r="D1101" s="109">
        <f t="shared" si="89"/>
        <v>42372</v>
      </c>
      <c r="E1101">
        <f t="shared" si="85"/>
        <v>1</v>
      </c>
      <c r="F1101">
        <f t="shared" si="86"/>
        <v>2016</v>
      </c>
    </row>
    <row r="1102" spans="1:6" x14ac:dyDescent="0.25">
      <c r="A1102" s="109">
        <v>42375</v>
      </c>
      <c r="B1102">
        <f t="shared" si="88"/>
        <v>2</v>
      </c>
      <c r="C1102" s="109">
        <f t="shared" si="87"/>
        <v>0</v>
      </c>
      <c r="D1102" s="109">
        <f t="shared" si="89"/>
        <v>42372</v>
      </c>
      <c r="E1102">
        <f t="shared" si="85"/>
        <v>1</v>
      </c>
      <c r="F1102">
        <f t="shared" si="86"/>
        <v>2016</v>
      </c>
    </row>
    <row r="1103" spans="1:6" x14ac:dyDescent="0.25">
      <c r="A1103" s="109">
        <v>42376</v>
      </c>
      <c r="B1103">
        <f t="shared" si="88"/>
        <v>2</v>
      </c>
      <c r="C1103" s="109">
        <f t="shared" si="87"/>
        <v>0</v>
      </c>
      <c r="D1103" s="109">
        <f t="shared" si="89"/>
        <v>42372</v>
      </c>
      <c r="E1103">
        <f t="shared" si="85"/>
        <v>1</v>
      </c>
      <c r="F1103">
        <f t="shared" si="86"/>
        <v>2016</v>
      </c>
    </row>
    <row r="1104" spans="1:6" x14ac:dyDescent="0.25">
      <c r="A1104" s="109">
        <v>42377</v>
      </c>
      <c r="B1104">
        <f t="shared" si="88"/>
        <v>2</v>
      </c>
      <c r="C1104" s="109">
        <f t="shared" si="87"/>
        <v>0</v>
      </c>
      <c r="D1104" s="109">
        <f t="shared" si="89"/>
        <v>42372</v>
      </c>
      <c r="E1104">
        <f t="shared" si="85"/>
        <v>1</v>
      </c>
      <c r="F1104">
        <f t="shared" si="86"/>
        <v>2016</v>
      </c>
    </row>
    <row r="1105" spans="1:6" x14ac:dyDescent="0.25">
      <c r="A1105" s="109">
        <v>42378</v>
      </c>
      <c r="B1105">
        <f t="shared" si="88"/>
        <v>2</v>
      </c>
      <c r="C1105" s="109">
        <f t="shared" si="87"/>
        <v>0</v>
      </c>
      <c r="D1105" s="109">
        <f t="shared" si="89"/>
        <v>42372</v>
      </c>
      <c r="E1105">
        <f t="shared" si="85"/>
        <v>1</v>
      </c>
      <c r="F1105">
        <f t="shared" si="86"/>
        <v>2016</v>
      </c>
    </row>
    <row r="1106" spans="1:6" x14ac:dyDescent="0.25">
      <c r="A1106" s="109">
        <v>42379</v>
      </c>
      <c r="B1106">
        <f t="shared" si="88"/>
        <v>3</v>
      </c>
      <c r="C1106" s="109">
        <f t="shared" si="87"/>
        <v>42379</v>
      </c>
      <c r="D1106" s="109">
        <f t="shared" si="89"/>
        <v>42379</v>
      </c>
      <c r="E1106">
        <f t="shared" si="85"/>
        <v>1</v>
      </c>
      <c r="F1106">
        <f t="shared" si="86"/>
        <v>2016</v>
      </c>
    </row>
    <row r="1107" spans="1:6" x14ac:dyDescent="0.25">
      <c r="A1107" s="109">
        <v>42380</v>
      </c>
      <c r="B1107">
        <f t="shared" si="88"/>
        <v>3</v>
      </c>
      <c r="C1107" s="109">
        <f t="shared" si="87"/>
        <v>0</v>
      </c>
      <c r="D1107" s="109">
        <f t="shared" si="89"/>
        <v>42379</v>
      </c>
      <c r="E1107">
        <f t="shared" si="85"/>
        <v>1</v>
      </c>
      <c r="F1107">
        <f t="shared" si="86"/>
        <v>2016</v>
      </c>
    </row>
    <row r="1108" spans="1:6" x14ac:dyDescent="0.25">
      <c r="A1108" s="109">
        <v>42381</v>
      </c>
      <c r="B1108">
        <f t="shared" si="88"/>
        <v>3</v>
      </c>
      <c r="C1108" s="109">
        <f t="shared" si="87"/>
        <v>0</v>
      </c>
      <c r="D1108" s="109">
        <f t="shared" si="89"/>
        <v>42379</v>
      </c>
      <c r="E1108">
        <f t="shared" si="85"/>
        <v>1</v>
      </c>
      <c r="F1108">
        <f t="shared" si="86"/>
        <v>2016</v>
      </c>
    </row>
    <row r="1109" spans="1:6" x14ac:dyDescent="0.25">
      <c r="A1109" s="109">
        <v>42382</v>
      </c>
      <c r="B1109">
        <f t="shared" si="88"/>
        <v>3</v>
      </c>
      <c r="C1109" s="109">
        <f t="shared" si="87"/>
        <v>0</v>
      </c>
      <c r="D1109" s="109">
        <f t="shared" si="89"/>
        <v>42379</v>
      </c>
      <c r="E1109">
        <f t="shared" si="85"/>
        <v>1</v>
      </c>
      <c r="F1109">
        <f t="shared" si="86"/>
        <v>2016</v>
      </c>
    </row>
    <row r="1110" spans="1:6" x14ac:dyDescent="0.25">
      <c r="A1110" s="109">
        <v>42383</v>
      </c>
      <c r="B1110">
        <f t="shared" si="88"/>
        <v>3</v>
      </c>
      <c r="C1110" s="109">
        <f t="shared" si="87"/>
        <v>0</v>
      </c>
      <c r="D1110" s="109">
        <f t="shared" si="89"/>
        <v>42379</v>
      </c>
      <c r="E1110">
        <f t="shared" si="85"/>
        <v>1</v>
      </c>
      <c r="F1110">
        <f t="shared" si="86"/>
        <v>2016</v>
      </c>
    </row>
    <row r="1111" spans="1:6" x14ac:dyDescent="0.25">
      <c r="A1111" s="109">
        <v>42384</v>
      </c>
      <c r="B1111">
        <f t="shared" si="88"/>
        <v>3</v>
      </c>
      <c r="C1111" s="109">
        <f t="shared" si="87"/>
        <v>0</v>
      </c>
      <c r="D1111" s="109">
        <f t="shared" si="89"/>
        <v>42379</v>
      </c>
      <c r="E1111">
        <f t="shared" si="85"/>
        <v>1</v>
      </c>
      <c r="F1111">
        <f t="shared" si="86"/>
        <v>2016</v>
      </c>
    </row>
    <row r="1112" spans="1:6" x14ac:dyDescent="0.25">
      <c r="A1112" s="109">
        <v>42385</v>
      </c>
      <c r="B1112">
        <f t="shared" si="88"/>
        <v>3</v>
      </c>
      <c r="C1112" s="109">
        <f t="shared" si="87"/>
        <v>0</v>
      </c>
      <c r="D1112" s="109">
        <f t="shared" si="89"/>
        <v>42379</v>
      </c>
      <c r="E1112">
        <f t="shared" si="85"/>
        <v>1</v>
      </c>
      <c r="F1112">
        <f t="shared" si="86"/>
        <v>2016</v>
      </c>
    </row>
    <row r="1113" spans="1:6" x14ac:dyDescent="0.25">
      <c r="A1113" s="109">
        <v>42386</v>
      </c>
      <c r="B1113">
        <f t="shared" si="88"/>
        <v>4</v>
      </c>
      <c r="C1113" s="109">
        <f t="shared" si="87"/>
        <v>42386</v>
      </c>
      <c r="D1113" s="109">
        <f t="shared" si="89"/>
        <v>42386</v>
      </c>
      <c r="E1113">
        <f t="shared" si="85"/>
        <v>1</v>
      </c>
      <c r="F1113">
        <f t="shared" si="86"/>
        <v>2016</v>
      </c>
    </row>
    <row r="1114" spans="1:6" x14ac:dyDescent="0.25">
      <c r="A1114" s="109">
        <v>42387</v>
      </c>
      <c r="B1114">
        <f t="shared" si="88"/>
        <v>4</v>
      </c>
      <c r="C1114" s="109">
        <f t="shared" si="87"/>
        <v>0</v>
      </c>
      <c r="D1114" s="109">
        <f t="shared" si="89"/>
        <v>42386</v>
      </c>
      <c r="E1114">
        <f t="shared" si="85"/>
        <v>1</v>
      </c>
      <c r="F1114">
        <f t="shared" si="86"/>
        <v>2016</v>
      </c>
    </row>
    <row r="1115" spans="1:6" x14ac:dyDescent="0.25">
      <c r="A1115" s="109">
        <v>42388</v>
      </c>
      <c r="B1115">
        <f t="shared" si="88"/>
        <v>4</v>
      </c>
      <c r="C1115" s="109">
        <f t="shared" si="87"/>
        <v>0</v>
      </c>
      <c r="D1115" s="109">
        <f t="shared" si="89"/>
        <v>42386</v>
      </c>
      <c r="E1115">
        <f t="shared" si="85"/>
        <v>1</v>
      </c>
      <c r="F1115">
        <f t="shared" si="86"/>
        <v>2016</v>
      </c>
    </row>
    <row r="1116" spans="1:6" x14ac:dyDescent="0.25">
      <c r="A1116" s="109">
        <v>42389</v>
      </c>
      <c r="B1116">
        <f t="shared" si="88"/>
        <v>4</v>
      </c>
      <c r="C1116" s="109">
        <f t="shared" si="87"/>
        <v>0</v>
      </c>
      <c r="D1116" s="109">
        <f t="shared" si="89"/>
        <v>42386</v>
      </c>
      <c r="E1116">
        <f t="shared" si="85"/>
        <v>1</v>
      </c>
      <c r="F1116">
        <f t="shared" si="86"/>
        <v>2016</v>
      </c>
    </row>
    <row r="1117" spans="1:6" x14ac:dyDescent="0.25">
      <c r="A1117" s="109">
        <v>42390</v>
      </c>
      <c r="B1117">
        <f t="shared" si="88"/>
        <v>4</v>
      </c>
      <c r="C1117" s="109">
        <f t="shared" si="87"/>
        <v>0</v>
      </c>
      <c r="D1117" s="109">
        <f t="shared" si="89"/>
        <v>42386</v>
      </c>
      <c r="E1117">
        <f t="shared" si="85"/>
        <v>1</v>
      </c>
      <c r="F1117">
        <f t="shared" si="86"/>
        <v>2016</v>
      </c>
    </row>
    <row r="1118" spans="1:6" x14ac:dyDescent="0.25">
      <c r="A1118" s="109">
        <v>42391</v>
      </c>
      <c r="B1118">
        <f t="shared" si="88"/>
        <v>4</v>
      </c>
      <c r="C1118" s="109">
        <f t="shared" si="87"/>
        <v>0</v>
      </c>
      <c r="D1118" s="109">
        <f t="shared" si="89"/>
        <v>42386</v>
      </c>
      <c r="E1118">
        <f t="shared" si="85"/>
        <v>1</v>
      </c>
      <c r="F1118">
        <f t="shared" si="86"/>
        <v>2016</v>
      </c>
    </row>
    <row r="1119" spans="1:6" x14ac:dyDescent="0.25">
      <c r="A1119" s="109">
        <v>42392</v>
      </c>
      <c r="B1119">
        <f t="shared" si="88"/>
        <v>4</v>
      </c>
      <c r="C1119" s="109">
        <f t="shared" si="87"/>
        <v>0</v>
      </c>
      <c r="D1119" s="109">
        <f t="shared" si="89"/>
        <v>42386</v>
      </c>
      <c r="E1119">
        <f t="shared" si="85"/>
        <v>1</v>
      </c>
      <c r="F1119">
        <f t="shared" si="86"/>
        <v>2016</v>
      </c>
    </row>
    <row r="1120" spans="1:6" x14ac:dyDescent="0.25">
      <c r="A1120" s="109">
        <v>42393</v>
      </c>
      <c r="B1120">
        <f t="shared" si="88"/>
        <v>5</v>
      </c>
      <c r="C1120" s="109">
        <f t="shared" si="87"/>
        <v>42393</v>
      </c>
      <c r="D1120" s="109">
        <f t="shared" si="89"/>
        <v>42393</v>
      </c>
      <c r="E1120">
        <f t="shared" si="85"/>
        <v>1</v>
      </c>
      <c r="F1120">
        <f t="shared" si="86"/>
        <v>2016</v>
      </c>
    </row>
    <row r="1121" spans="1:6" x14ac:dyDescent="0.25">
      <c r="A1121" s="109">
        <v>42394</v>
      </c>
      <c r="B1121">
        <f t="shared" si="88"/>
        <v>5</v>
      </c>
      <c r="C1121" s="109">
        <f t="shared" si="87"/>
        <v>0</v>
      </c>
      <c r="D1121" s="109">
        <f t="shared" si="89"/>
        <v>42393</v>
      </c>
      <c r="E1121">
        <f t="shared" si="85"/>
        <v>1</v>
      </c>
      <c r="F1121">
        <f t="shared" si="86"/>
        <v>2016</v>
      </c>
    </row>
    <row r="1122" spans="1:6" x14ac:dyDescent="0.25">
      <c r="A1122" s="109">
        <v>42395</v>
      </c>
      <c r="B1122">
        <f t="shared" si="88"/>
        <v>5</v>
      </c>
      <c r="C1122" s="109">
        <f t="shared" si="87"/>
        <v>0</v>
      </c>
      <c r="D1122" s="109">
        <f t="shared" si="89"/>
        <v>42393</v>
      </c>
      <c r="E1122">
        <f t="shared" si="85"/>
        <v>1</v>
      </c>
      <c r="F1122">
        <f t="shared" si="86"/>
        <v>2016</v>
      </c>
    </row>
    <row r="1123" spans="1:6" x14ac:dyDescent="0.25">
      <c r="A1123" s="109">
        <v>42396</v>
      </c>
      <c r="B1123">
        <f t="shared" si="88"/>
        <v>5</v>
      </c>
      <c r="C1123" s="109">
        <f t="shared" si="87"/>
        <v>0</v>
      </c>
      <c r="D1123" s="109">
        <f t="shared" si="89"/>
        <v>42393</v>
      </c>
      <c r="E1123">
        <f t="shared" si="85"/>
        <v>1</v>
      </c>
      <c r="F1123">
        <f t="shared" si="86"/>
        <v>2016</v>
      </c>
    </row>
    <row r="1124" spans="1:6" x14ac:dyDescent="0.25">
      <c r="A1124" s="109">
        <v>42397</v>
      </c>
      <c r="B1124">
        <f t="shared" si="88"/>
        <v>5</v>
      </c>
      <c r="C1124" s="109">
        <f t="shared" si="87"/>
        <v>0</v>
      </c>
      <c r="D1124" s="109">
        <f t="shared" si="89"/>
        <v>42393</v>
      </c>
      <c r="E1124">
        <f t="shared" si="85"/>
        <v>1</v>
      </c>
      <c r="F1124">
        <f t="shared" si="86"/>
        <v>2016</v>
      </c>
    </row>
    <row r="1125" spans="1:6" x14ac:dyDescent="0.25">
      <c r="A1125" s="109">
        <v>42398</v>
      </c>
      <c r="B1125">
        <f t="shared" si="88"/>
        <v>5</v>
      </c>
      <c r="C1125" s="109">
        <f t="shared" si="87"/>
        <v>0</v>
      </c>
      <c r="D1125" s="109">
        <f t="shared" si="89"/>
        <v>42393</v>
      </c>
      <c r="E1125">
        <f t="shared" si="85"/>
        <v>1</v>
      </c>
      <c r="F1125">
        <f t="shared" si="86"/>
        <v>2016</v>
      </c>
    </row>
    <row r="1126" spans="1:6" x14ac:dyDescent="0.25">
      <c r="A1126" s="109">
        <v>42399</v>
      </c>
      <c r="B1126">
        <f t="shared" si="88"/>
        <v>5</v>
      </c>
      <c r="C1126" s="109">
        <f t="shared" si="87"/>
        <v>0</v>
      </c>
      <c r="D1126" s="109">
        <f t="shared" si="89"/>
        <v>42393</v>
      </c>
      <c r="E1126">
        <f t="shared" si="85"/>
        <v>1</v>
      </c>
      <c r="F1126">
        <f t="shared" si="86"/>
        <v>2016</v>
      </c>
    </row>
    <row r="1127" spans="1:6" x14ac:dyDescent="0.25">
      <c r="A1127" s="109">
        <v>42400</v>
      </c>
      <c r="B1127">
        <f t="shared" si="88"/>
        <v>6</v>
      </c>
      <c r="C1127" s="109">
        <f t="shared" si="87"/>
        <v>42400</v>
      </c>
      <c r="D1127" s="109">
        <f t="shared" si="89"/>
        <v>42400</v>
      </c>
      <c r="E1127">
        <f t="shared" si="85"/>
        <v>1</v>
      </c>
      <c r="F1127">
        <f t="shared" si="86"/>
        <v>2016</v>
      </c>
    </row>
    <row r="1128" spans="1:6" x14ac:dyDescent="0.25">
      <c r="A1128" s="109">
        <v>42401</v>
      </c>
      <c r="B1128">
        <f t="shared" si="88"/>
        <v>6</v>
      </c>
      <c r="C1128" s="109">
        <f t="shared" si="87"/>
        <v>0</v>
      </c>
      <c r="D1128" s="109">
        <f t="shared" si="89"/>
        <v>42400</v>
      </c>
      <c r="E1128">
        <f t="shared" si="85"/>
        <v>2</v>
      </c>
      <c r="F1128">
        <f t="shared" si="86"/>
        <v>2016</v>
      </c>
    </row>
    <row r="1129" spans="1:6" x14ac:dyDescent="0.25">
      <c r="A1129" s="109">
        <v>42402</v>
      </c>
      <c r="B1129">
        <f t="shared" si="88"/>
        <v>6</v>
      </c>
      <c r="C1129" s="109">
        <f t="shared" si="87"/>
        <v>0</v>
      </c>
      <c r="D1129" s="109">
        <f t="shared" si="89"/>
        <v>42400</v>
      </c>
      <c r="E1129">
        <f t="shared" si="85"/>
        <v>2</v>
      </c>
      <c r="F1129">
        <f t="shared" si="86"/>
        <v>2016</v>
      </c>
    </row>
    <row r="1130" spans="1:6" x14ac:dyDescent="0.25">
      <c r="A1130" s="109">
        <v>42403</v>
      </c>
      <c r="B1130">
        <f t="shared" si="88"/>
        <v>6</v>
      </c>
      <c r="C1130" s="109">
        <f t="shared" si="87"/>
        <v>0</v>
      </c>
      <c r="D1130" s="109">
        <f t="shared" si="89"/>
        <v>42400</v>
      </c>
      <c r="E1130">
        <f t="shared" si="85"/>
        <v>2</v>
      </c>
      <c r="F1130">
        <f t="shared" si="86"/>
        <v>2016</v>
      </c>
    </row>
    <row r="1131" spans="1:6" x14ac:dyDescent="0.25">
      <c r="A1131" s="109">
        <v>42404</v>
      </c>
      <c r="B1131">
        <f t="shared" si="88"/>
        <v>6</v>
      </c>
      <c r="C1131" s="109">
        <f t="shared" si="87"/>
        <v>0</v>
      </c>
      <c r="D1131" s="109">
        <f t="shared" si="89"/>
        <v>42400</v>
      </c>
      <c r="E1131">
        <f t="shared" si="85"/>
        <v>2</v>
      </c>
      <c r="F1131">
        <f t="shared" si="86"/>
        <v>2016</v>
      </c>
    </row>
    <row r="1132" spans="1:6" x14ac:dyDescent="0.25">
      <c r="A1132" s="109">
        <v>42405</v>
      </c>
      <c r="B1132">
        <f t="shared" si="88"/>
        <v>6</v>
      </c>
      <c r="C1132" s="109">
        <f t="shared" si="87"/>
        <v>0</v>
      </c>
      <c r="D1132" s="109">
        <f t="shared" si="89"/>
        <v>42400</v>
      </c>
      <c r="E1132">
        <f t="shared" si="85"/>
        <v>2</v>
      </c>
      <c r="F1132">
        <f t="shared" si="86"/>
        <v>2016</v>
      </c>
    </row>
    <row r="1133" spans="1:6" x14ac:dyDescent="0.25">
      <c r="A1133" s="109">
        <v>42406</v>
      </c>
      <c r="B1133">
        <f t="shared" si="88"/>
        <v>6</v>
      </c>
      <c r="C1133" s="109">
        <f t="shared" si="87"/>
        <v>0</v>
      </c>
      <c r="D1133" s="109">
        <f t="shared" si="89"/>
        <v>42400</v>
      </c>
      <c r="E1133">
        <f t="shared" si="85"/>
        <v>2</v>
      </c>
      <c r="F1133">
        <f t="shared" si="86"/>
        <v>2016</v>
      </c>
    </row>
    <row r="1134" spans="1:6" x14ac:dyDescent="0.25">
      <c r="A1134" s="109">
        <v>42407</v>
      </c>
      <c r="B1134">
        <f t="shared" si="88"/>
        <v>7</v>
      </c>
      <c r="C1134" s="109">
        <f t="shared" si="87"/>
        <v>42407</v>
      </c>
      <c r="D1134" s="109">
        <f t="shared" si="89"/>
        <v>42407</v>
      </c>
      <c r="E1134">
        <f t="shared" si="85"/>
        <v>2</v>
      </c>
      <c r="F1134">
        <f t="shared" si="86"/>
        <v>2016</v>
      </c>
    </row>
    <row r="1135" spans="1:6" x14ac:dyDescent="0.25">
      <c r="A1135" s="109">
        <v>42408</v>
      </c>
      <c r="B1135">
        <f t="shared" si="88"/>
        <v>7</v>
      </c>
      <c r="C1135" s="109">
        <f t="shared" si="87"/>
        <v>0</v>
      </c>
      <c r="D1135" s="109">
        <f t="shared" si="89"/>
        <v>42407</v>
      </c>
      <c r="E1135">
        <f t="shared" si="85"/>
        <v>2</v>
      </c>
      <c r="F1135">
        <f t="shared" si="86"/>
        <v>2016</v>
      </c>
    </row>
    <row r="1136" spans="1:6" x14ac:dyDescent="0.25">
      <c r="A1136" s="109">
        <v>42409</v>
      </c>
      <c r="B1136">
        <f t="shared" si="88"/>
        <v>7</v>
      </c>
      <c r="C1136" s="109">
        <f t="shared" si="87"/>
        <v>0</v>
      </c>
      <c r="D1136" s="109">
        <f t="shared" si="89"/>
        <v>42407</v>
      </c>
      <c r="E1136">
        <f t="shared" si="85"/>
        <v>2</v>
      </c>
      <c r="F1136">
        <f t="shared" si="86"/>
        <v>2016</v>
      </c>
    </row>
    <row r="1137" spans="1:6" x14ac:dyDescent="0.25">
      <c r="A1137" s="109">
        <v>42410</v>
      </c>
      <c r="B1137">
        <f t="shared" si="88"/>
        <v>7</v>
      </c>
      <c r="C1137" s="109">
        <f t="shared" si="87"/>
        <v>0</v>
      </c>
      <c r="D1137" s="109">
        <f t="shared" si="89"/>
        <v>42407</v>
      </c>
      <c r="E1137">
        <f t="shared" si="85"/>
        <v>2</v>
      </c>
      <c r="F1137">
        <f t="shared" si="86"/>
        <v>2016</v>
      </c>
    </row>
    <row r="1138" spans="1:6" x14ac:dyDescent="0.25">
      <c r="A1138" s="109">
        <v>42411</v>
      </c>
      <c r="B1138">
        <f t="shared" si="88"/>
        <v>7</v>
      </c>
      <c r="C1138" s="109">
        <f t="shared" si="87"/>
        <v>0</v>
      </c>
      <c r="D1138" s="109">
        <f t="shared" si="89"/>
        <v>42407</v>
      </c>
      <c r="E1138">
        <f t="shared" si="85"/>
        <v>2</v>
      </c>
      <c r="F1138">
        <f t="shared" si="86"/>
        <v>2016</v>
      </c>
    </row>
    <row r="1139" spans="1:6" x14ac:dyDescent="0.25">
      <c r="A1139" s="109">
        <v>42412</v>
      </c>
      <c r="B1139">
        <f t="shared" si="88"/>
        <v>7</v>
      </c>
      <c r="C1139" s="109">
        <f t="shared" si="87"/>
        <v>0</v>
      </c>
      <c r="D1139" s="109">
        <f t="shared" si="89"/>
        <v>42407</v>
      </c>
      <c r="E1139">
        <f t="shared" si="85"/>
        <v>2</v>
      </c>
      <c r="F1139">
        <f t="shared" si="86"/>
        <v>2016</v>
      </c>
    </row>
    <row r="1140" spans="1:6" x14ac:dyDescent="0.25">
      <c r="A1140" s="109">
        <v>42413</v>
      </c>
      <c r="B1140">
        <f t="shared" si="88"/>
        <v>7</v>
      </c>
      <c r="C1140" s="109">
        <f t="shared" si="87"/>
        <v>0</v>
      </c>
      <c r="D1140" s="109">
        <f t="shared" si="89"/>
        <v>42407</v>
      </c>
      <c r="E1140">
        <f t="shared" si="85"/>
        <v>2</v>
      </c>
      <c r="F1140">
        <f t="shared" si="86"/>
        <v>2016</v>
      </c>
    </row>
    <row r="1141" spans="1:6" x14ac:dyDescent="0.25">
      <c r="A1141" s="109">
        <v>42414</v>
      </c>
      <c r="B1141">
        <f t="shared" si="88"/>
        <v>8</v>
      </c>
      <c r="C1141" s="109">
        <f t="shared" si="87"/>
        <v>42414</v>
      </c>
      <c r="D1141" s="109">
        <f t="shared" si="89"/>
        <v>42414</v>
      </c>
      <c r="E1141">
        <f t="shared" si="85"/>
        <v>2</v>
      </c>
      <c r="F1141">
        <f t="shared" si="86"/>
        <v>2016</v>
      </c>
    </row>
    <row r="1142" spans="1:6" x14ac:dyDescent="0.25">
      <c r="A1142" s="109">
        <v>42415</v>
      </c>
      <c r="B1142">
        <f t="shared" si="88"/>
        <v>8</v>
      </c>
      <c r="C1142" s="109">
        <f t="shared" si="87"/>
        <v>0</v>
      </c>
      <c r="D1142" s="109">
        <f t="shared" si="89"/>
        <v>42414</v>
      </c>
      <c r="E1142">
        <f t="shared" si="85"/>
        <v>2</v>
      </c>
      <c r="F1142">
        <f t="shared" si="86"/>
        <v>2016</v>
      </c>
    </row>
    <row r="1143" spans="1:6" x14ac:dyDescent="0.25">
      <c r="A1143" s="109">
        <v>42416</v>
      </c>
      <c r="B1143">
        <f t="shared" si="88"/>
        <v>8</v>
      </c>
      <c r="C1143" s="109">
        <f t="shared" si="87"/>
        <v>0</v>
      </c>
      <c r="D1143" s="109">
        <f t="shared" si="89"/>
        <v>42414</v>
      </c>
      <c r="E1143">
        <f t="shared" si="85"/>
        <v>2</v>
      </c>
      <c r="F1143">
        <f t="shared" si="86"/>
        <v>2016</v>
      </c>
    </row>
    <row r="1144" spans="1:6" x14ac:dyDescent="0.25">
      <c r="A1144" s="109">
        <v>42417</v>
      </c>
      <c r="B1144">
        <f t="shared" si="88"/>
        <v>8</v>
      </c>
      <c r="C1144" s="109">
        <f t="shared" si="87"/>
        <v>0</v>
      </c>
      <c r="D1144" s="109">
        <f t="shared" si="89"/>
        <v>42414</v>
      </c>
      <c r="E1144">
        <f t="shared" si="85"/>
        <v>2</v>
      </c>
      <c r="F1144">
        <f t="shared" si="86"/>
        <v>2016</v>
      </c>
    </row>
    <row r="1145" spans="1:6" x14ac:dyDescent="0.25">
      <c r="A1145" s="109">
        <v>42418</v>
      </c>
      <c r="B1145">
        <f t="shared" si="88"/>
        <v>8</v>
      </c>
      <c r="C1145" s="109">
        <f t="shared" si="87"/>
        <v>0</v>
      </c>
      <c r="D1145" s="109">
        <f t="shared" si="89"/>
        <v>42414</v>
      </c>
      <c r="E1145">
        <f t="shared" si="85"/>
        <v>2</v>
      </c>
      <c r="F1145">
        <f t="shared" si="86"/>
        <v>2016</v>
      </c>
    </row>
    <row r="1146" spans="1:6" x14ac:dyDescent="0.25">
      <c r="A1146" s="109">
        <v>42419</v>
      </c>
      <c r="B1146">
        <f t="shared" si="88"/>
        <v>8</v>
      </c>
      <c r="C1146" s="109">
        <f t="shared" si="87"/>
        <v>0</v>
      </c>
      <c r="D1146" s="109">
        <f t="shared" si="89"/>
        <v>42414</v>
      </c>
      <c r="E1146">
        <f t="shared" si="85"/>
        <v>2</v>
      </c>
      <c r="F1146">
        <f t="shared" si="86"/>
        <v>2016</v>
      </c>
    </row>
    <row r="1147" spans="1:6" x14ac:dyDescent="0.25">
      <c r="A1147" s="109">
        <v>42420</v>
      </c>
      <c r="B1147">
        <f t="shared" si="88"/>
        <v>8</v>
      </c>
      <c r="C1147" s="109">
        <f t="shared" si="87"/>
        <v>0</v>
      </c>
      <c r="D1147" s="109">
        <f t="shared" si="89"/>
        <v>42414</v>
      </c>
      <c r="E1147">
        <f t="shared" si="85"/>
        <v>2</v>
      </c>
      <c r="F1147">
        <f t="shared" si="86"/>
        <v>2016</v>
      </c>
    </row>
    <row r="1148" spans="1:6" x14ac:dyDescent="0.25">
      <c r="A1148" s="109">
        <v>42421</v>
      </c>
      <c r="B1148">
        <f t="shared" si="88"/>
        <v>9</v>
      </c>
      <c r="C1148" s="109">
        <f t="shared" si="87"/>
        <v>42421</v>
      </c>
      <c r="D1148" s="109">
        <f t="shared" si="89"/>
        <v>42421</v>
      </c>
      <c r="E1148">
        <f t="shared" si="85"/>
        <v>2</v>
      </c>
      <c r="F1148">
        <f t="shared" si="86"/>
        <v>2016</v>
      </c>
    </row>
    <row r="1149" spans="1:6" x14ac:dyDescent="0.25">
      <c r="A1149" s="109">
        <v>42422</v>
      </c>
      <c r="B1149">
        <f t="shared" si="88"/>
        <v>9</v>
      </c>
      <c r="C1149" s="109">
        <f t="shared" si="87"/>
        <v>0</v>
      </c>
      <c r="D1149" s="109">
        <f t="shared" si="89"/>
        <v>42421</v>
      </c>
      <c r="E1149">
        <f t="shared" si="85"/>
        <v>2</v>
      </c>
      <c r="F1149">
        <f t="shared" si="86"/>
        <v>2016</v>
      </c>
    </row>
    <row r="1150" spans="1:6" x14ac:dyDescent="0.25">
      <c r="A1150" s="109">
        <v>42423</v>
      </c>
      <c r="B1150">
        <f t="shared" si="88"/>
        <v>9</v>
      </c>
      <c r="C1150" s="109">
        <f t="shared" si="87"/>
        <v>0</v>
      </c>
      <c r="D1150" s="109">
        <f t="shared" si="89"/>
        <v>42421</v>
      </c>
      <c r="E1150">
        <f t="shared" si="85"/>
        <v>2</v>
      </c>
      <c r="F1150">
        <f t="shared" si="86"/>
        <v>2016</v>
      </c>
    </row>
    <row r="1151" spans="1:6" x14ac:dyDescent="0.25">
      <c r="A1151" s="109">
        <v>42424</v>
      </c>
      <c r="B1151">
        <f t="shared" si="88"/>
        <v>9</v>
      </c>
      <c r="C1151" s="109">
        <f t="shared" si="87"/>
        <v>0</v>
      </c>
      <c r="D1151" s="109">
        <f t="shared" si="89"/>
        <v>42421</v>
      </c>
      <c r="E1151">
        <f t="shared" si="85"/>
        <v>2</v>
      </c>
      <c r="F1151">
        <f t="shared" si="86"/>
        <v>2016</v>
      </c>
    </row>
    <row r="1152" spans="1:6" x14ac:dyDescent="0.25">
      <c r="A1152" s="109">
        <v>42425</v>
      </c>
      <c r="B1152">
        <f t="shared" si="88"/>
        <v>9</v>
      </c>
      <c r="C1152" s="109">
        <f t="shared" si="87"/>
        <v>0</v>
      </c>
      <c r="D1152" s="109">
        <f t="shared" si="89"/>
        <v>42421</v>
      </c>
      <c r="E1152">
        <f t="shared" si="85"/>
        <v>2</v>
      </c>
      <c r="F1152">
        <f t="shared" si="86"/>
        <v>2016</v>
      </c>
    </row>
    <row r="1153" spans="1:6" x14ac:dyDescent="0.25">
      <c r="A1153" s="109">
        <v>42426</v>
      </c>
      <c r="B1153">
        <f t="shared" si="88"/>
        <v>9</v>
      </c>
      <c r="C1153" s="109">
        <f t="shared" si="87"/>
        <v>0</v>
      </c>
      <c r="D1153" s="109">
        <f t="shared" si="89"/>
        <v>42421</v>
      </c>
      <c r="E1153">
        <f t="shared" ref="E1153:E1216" si="90">MONTH(A1153)</f>
        <v>2</v>
      </c>
      <c r="F1153">
        <f t="shared" ref="F1153:F1216" si="91">YEAR(A1153)</f>
        <v>2016</v>
      </c>
    </row>
    <row r="1154" spans="1:6" x14ac:dyDescent="0.25">
      <c r="A1154" s="109">
        <v>42427</v>
      </c>
      <c r="B1154">
        <f t="shared" si="88"/>
        <v>9</v>
      </c>
      <c r="C1154" s="109">
        <f t="shared" ref="C1154:C1217" si="92">IF(IF(B1154=B1153,0,B1154)&gt;0,A1154,0)</f>
        <v>0</v>
      </c>
      <c r="D1154" s="109">
        <f t="shared" si="89"/>
        <v>42421</v>
      </c>
      <c r="E1154">
        <f t="shared" si="90"/>
        <v>2</v>
      </c>
      <c r="F1154">
        <f t="shared" si="91"/>
        <v>2016</v>
      </c>
    </row>
    <row r="1155" spans="1:6" x14ac:dyDescent="0.25">
      <c r="A1155" s="109">
        <v>42428</v>
      </c>
      <c r="B1155">
        <f t="shared" ref="B1155:B1218" si="93">WEEKNUM(A1155)</f>
        <v>10</v>
      </c>
      <c r="C1155" s="109">
        <f t="shared" si="92"/>
        <v>42428</v>
      </c>
      <c r="D1155" s="109">
        <f t="shared" si="89"/>
        <v>42428</v>
      </c>
      <c r="E1155">
        <f t="shared" si="90"/>
        <v>2</v>
      </c>
      <c r="F1155">
        <f t="shared" si="91"/>
        <v>2016</v>
      </c>
    </row>
    <row r="1156" spans="1:6" x14ac:dyDescent="0.25">
      <c r="A1156" s="109">
        <v>42429</v>
      </c>
      <c r="B1156">
        <f t="shared" si="93"/>
        <v>10</v>
      </c>
      <c r="C1156" s="109">
        <f t="shared" si="92"/>
        <v>0</v>
      </c>
      <c r="D1156" s="109">
        <f t="shared" si="89"/>
        <v>42428</v>
      </c>
      <c r="E1156">
        <f t="shared" si="90"/>
        <v>2</v>
      </c>
      <c r="F1156">
        <f t="shared" si="91"/>
        <v>2016</v>
      </c>
    </row>
    <row r="1157" spans="1:6" x14ac:dyDescent="0.25">
      <c r="A1157" s="109">
        <v>42430</v>
      </c>
      <c r="B1157">
        <f t="shared" si="93"/>
        <v>10</v>
      </c>
      <c r="C1157" s="109">
        <f t="shared" si="92"/>
        <v>0</v>
      </c>
      <c r="D1157" s="109">
        <f t="shared" si="89"/>
        <v>42428</v>
      </c>
      <c r="E1157">
        <f t="shared" si="90"/>
        <v>3</v>
      </c>
      <c r="F1157">
        <f t="shared" si="91"/>
        <v>2016</v>
      </c>
    </row>
    <row r="1158" spans="1:6" x14ac:dyDescent="0.25">
      <c r="A1158" s="109">
        <v>42431</v>
      </c>
      <c r="B1158">
        <f t="shared" si="93"/>
        <v>10</v>
      </c>
      <c r="C1158" s="109">
        <f t="shared" si="92"/>
        <v>0</v>
      </c>
      <c r="D1158" s="109">
        <f t="shared" si="89"/>
        <v>42428</v>
      </c>
      <c r="E1158">
        <f t="shared" si="90"/>
        <v>3</v>
      </c>
      <c r="F1158">
        <f t="shared" si="91"/>
        <v>2016</v>
      </c>
    </row>
    <row r="1159" spans="1:6" x14ac:dyDescent="0.25">
      <c r="A1159" s="109">
        <v>42432</v>
      </c>
      <c r="B1159">
        <f t="shared" si="93"/>
        <v>10</v>
      </c>
      <c r="C1159" s="109">
        <f t="shared" si="92"/>
        <v>0</v>
      </c>
      <c r="D1159" s="109">
        <f t="shared" si="89"/>
        <v>42428</v>
      </c>
      <c r="E1159">
        <f t="shared" si="90"/>
        <v>3</v>
      </c>
      <c r="F1159">
        <f t="shared" si="91"/>
        <v>2016</v>
      </c>
    </row>
    <row r="1160" spans="1:6" x14ac:dyDescent="0.25">
      <c r="A1160" s="109">
        <v>42433</v>
      </c>
      <c r="B1160">
        <f t="shared" si="93"/>
        <v>10</v>
      </c>
      <c r="C1160" s="109">
        <f t="shared" si="92"/>
        <v>0</v>
      </c>
      <c r="D1160" s="109">
        <f t="shared" ref="D1160:D1223" si="94">IF(C1160&gt;0,C1160,IF(C1159&gt;0,C1159,IF(C1158&gt;0,C1158,IF(C1157&gt;0,C1157,IF(C1156&gt;0,C1156,IF(C1155&gt;0,C1155,IF(C1154&gt;0,C1154,"ERROR")))))))</f>
        <v>42428</v>
      </c>
      <c r="E1160">
        <f t="shared" si="90"/>
        <v>3</v>
      </c>
      <c r="F1160">
        <f t="shared" si="91"/>
        <v>2016</v>
      </c>
    </row>
    <row r="1161" spans="1:6" x14ac:dyDescent="0.25">
      <c r="A1161" s="109">
        <v>42434</v>
      </c>
      <c r="B1161">
        <f t="shared" si="93"/>
        <v>10</v>
      </c>
      <c r="C1161" s="109">
        <f t="shared" si="92"/>
        <v>0</v>
      </c>
      <c r="D1161" s="109">
        <f t="shared" si="94"/>
        <v>42428</v>
      </c>
      <c r="E1161">
        <f t="shared" si="90"/>
        <v>3</v>
      </c>
      <c r="F1161">
        <f t="shared" si="91"/>
        <v>2016</v>
      </c>
    </row>
    <row r="1162" spans="1:6" x14ac:dyDescent="0.25">
      <c r="A1162" s="109">
        <v>42435</v>
      </c>
      <c r="B1162">
        <f t="shared" si="93"/>
        <v>11</v>
      </c>
      <c r="C1162" s="109">
        <f t="shared" si="92"/>
        <v>42435</v>
      </c>
      <c r="D1162" s="109">
        <f t="shared" si="94"/>
        <v>42435</v>
      </c>
      <c r="E1162">
        <f t="shared" si="90"/>
        <v>3</v>
      </c>
      <c r="F1162">
        <f t="shared" si="91"/>
        <v>2016</v>
      </c>
    </row>
    <row r="1163" spans="1:6" x14ac:dyDescent="0.25">
      <c r="A1163" s="109">
        <v>42436</v>
      </c>
      <c r="B1163">
        <f t="shared" si="93"/>
        <v>11</v>
      </c>
      <c r="C1163" s="109">
        <f t="shared" si="92"/>
        <v>0</v>
      </c>
      <c r="D1163" s="109">
        <f t="shared" si="94"/>
        <v>42435</v>
      </c>
      <c r="E1163">
        <f t="shared" si="90"/>
        <v>3</v>
      </c>
      <c r="F1163">
        <f t="shared" si="91"/>
        <v>2016</v>
      </c>
    </row>
    <row r="1164" spans="1:6" x14ac:dyDescent="0.25">
      <c r="A1164" s="109">
        <v>42437</v>
      </c>
      <c r="B1164">
        <f t="shared" si="93"/>
        <v>11</v>
      </c>
      <c r="C1164" s="109">
        <f t="shared" si="92"/>
        <v>0</v>
      </c>
      <c r="D1164" s="109">
        <f t="shared" si="94"/>
        <v>42435</v>
      </c>
      <c r="E1164">
        <f t="shared" si="90"/>
        <v>3</v>
      </c>
      <c r="F1164">
        <f t="shared" si="91"/>
        <v>2016</v>
      </c>
    </row>
    <row r="1165" spans="1:6" x14ac:dyDescent="0.25">
      <c r="A1165" s="109">
        <v>42438</v>
      </c>
      <c r="B1165">
        <f t="shared" si="93"/>
        <v>11</v>
      </c>
      <c r="C1165" s="109">
        <f t="shared" si="92"/>
        <v>0</v>
      </c>
      <c r="D1165" s="109">
        <f t="shared" si="94"/>
        <v>42435</v>
      </c>
      <c r="E1165">
        <f t="shared" si="90"/>
        <v>3</v>
      </c>
      <c r="F1165">
        <f t="shared" si="91"/>
        <v>2016</v>
      </c>
    </row>
    <row r="1166" spans="1:6" x14ac:dyDescent="0.25">
      <c r="A1166" s="109">
        <v>42439</v>
      </c>
      <c r="B1166">
        <f t="shared" si="93"/>
        <v>11</v>
      </c>
      <c r="C1166" s="109">
        <f t="shared" si="92"/>
        <v>0</v>
      </c>
      <c r="D1166" s="109">
        <f t="shared" si="94"/>
        <v>42435</v>
      </c>
      <c r="E1166">
        <f t="shared" si="90"/>
        <v>3</v>
      </c>
      <c r="F1166">
        <f t="shared" si="91"/>
        <v>2016</v>
      </c>
    </row>
    <row r="1167" spans="1:6" x14ac:dyDescent="0.25">
      <c r="A1167" s="109">
        <v>42440</v>
      </c>
      <c r="B1167">
        <f t="shared" si="93"/>
        <v>11</v>
      </c>
      <c r="C1167" s="109">
        <f t="shared" si="92"/>
        <v>0</v>
      </c>
      <c r="D1167" s="109">
        <f t="shared" si="94"/>
        <v>42435</v>
      </c>
      <c r="E1167">
        <f t="shared" si="90"/>
        <v>3</v>
      </c>
      <c r="F1167">
        <f t="shared" si="91"/>
        <v>2016</v>
      </c>
    </row>
    <row r="1168" spans="1:6" x14ac:dyDescent="0.25">
      <c r="A1168" s="109">
        <v>42441</v>
      </c>
      <c r="B1168">
        <f t="shared" si="93"/>
        <v>11</v>
      </c>
      <c r="C1168" s="109">
        <f t="shared" si="92"/>
        <v>0</v>
      </c>
      <c r="D1168" s="109">
        <f t="shared" si="94"/>
        <v>42435</v>
      </c>
      <c r="E1168">
        <f t="shared" si="90"/>
        <v>3</v>
      </c>
      <c r="F1168">
        <f t="shared" si="91"/>
        <v>2016</v>
      </c>
    </row>
    <row r="1169" spans="1:6" x14ac:dyDescent="0.25">
      <c r="A1169" s="109">
        <v>42442</v>
      </c>
      <c r="B1169">
        <f t="shared" si="93"/>
        <v>12</v>
      </c>
      <c r="C1169" s="109">
        <f t="shared" si="92"/>
        <v>42442</v>
      </c>
      <c r="D1169" s="109">
        <f t="shared" si="94"/>
        <v>42442</v>
      </c>
      <c r="E1169">
        <f t="shared" si="90"/>
        <v>3</v>
      </c>
      <c r="F1169">
        <f t="shared" si="91"/>
        <v>2016</v>
      </c>
    </row>
    <row r="1170" spans="1:6" x14ac:dyDescent="0.25">
      <c r="A1170" s="109">
        <v>42443</v>
      </c>
      <c r="B1170">
        <f t="shared" si="93"/>
        <v>12</v>
      </c>
      <c r="C1170" s="109">
        <f t="shared" si="92"/>
        <v>0</v>
      </c>
      <c r="D1170" s="109">
        <f t="shared" si="94"/>
        <v>42442</v>
      </c>
      <c r="E1170">
        <f t="shared" si="90"/>
        <v>3</v>
      </c>
      <c r="F1170">
        <f t="shared" si="91"/>
        <v>2016</v>
      </c>
    </row>
    <row r="1171" spans="1:6" x14ac:dyDescent="0.25">
      <c r="A1171" s="109">
        <v>42444</v>
      </c>
      <c r="B1171">
        <f t="shared" si="93"/>
        <v>12</v>
      </c>
      <c r="C1171" s="109">
        <f t="shared" si="92"/>
        <v>0</v>
      </c>
      <c r="D1171" s="109">
        <f t="shared" si="94"/>
        <v>42442</v>
      </c>
      <c r="E1171">
        <f t="shared" si="90"/>
        <v>3</v>
      </c>
      <c r="F1171">
        <f t="shared" si="91"/>
        <v>2016</v>
      </c>
    </row>
    <row r="1172" spans="1:6" x14ac:dyDescent="0.25">
      <c r="A1172" s="109">
        <v>42445</v>
      </c>
      <c r="B1172">
        <f t="shared" si="93"/>
        <v>12</v>
      </c>
      <c r="C1172" s="109">
        <f t="shared" si="92"/>
        <v>0</v>
      </c>
      <c r="D1172" s="109">
        <f t="shared" si="94"/>
        <v>42442</v>
      </c>
      <c r="E1172">
        <f t="shared" si="90"/>
        <v>3</v>
      </c>
      <c r="F1172">
        <f t="shared" si="91"/>
        <v>2016</v>
      </c>
    </row>
    <row r="1173" spans="1:6" x14ac:dyDescent="0.25">
      <c r="A1173" s="109">
        <v>42446</v>
      </c>
      <c r="B1173">
        <f t="shared" si="93"/>
        <v>12</v>
      </c>
      <c r="C1173" s="109">
        <f t="shared" si="92"/>
        <v>0</v>
      </c>
      <c r="D1173" s="109">
        <f t="shared" si="94"/>
        <v>42442</v>
      </c>
      <c r="E1173">
        <f t="shared" si="90"/>
        <v>3</v>
      </c>
      <c r="F1173">
        <f t="shared" si="91"/>
        <v>2016</v>
      </c>
    </row>
    <row r="1174" spans="1:6" x14ac:dyDescent="0.25">
      <c r="A1174" s="109">
        <v>42447</v>
      </c>
      <c r="B1174">
        <f t="shared" si="93"/>
        <v>12</v>
      </c>
      <c r="C1174" s="109">
        <f t="shared" si="92"/>
        <v>0</v>
      </c>
      <c r="D1174" s="109">
        <f t="shared" si="94"/>
        <v>42442</v>
      </c>
      <c r="E1174">
        <f t="shared" si="90"/>
        <v>3</v>
      </c>
      <c r="F1174">
        <f t="shared" si="91"/>
        <v>2016</v>
      </c>
    </row>
    <row r="1175" spans="1:6" x14ac:dyDescent="0.25">
      <c r="A1175" s="109">
        <v>42448</v>
      </c>
      <c r="B1175">
        <f t="shared" si="93"/>
        <v>12</v>
      </c>
      <c r="C1175" s="109">
        <f t="shared" si="92"/>
        <v>0</v>
      </c>
      <c r="D1175" s="109">
        <f t="shared" si="94"/>
        <v>42442</v>
      </c>
      <c r="E1175">
        <f t="shared" si="90"/>
        <v>3</v>
      </c>
      <c r="F1175">
        <f t="shared" si="91"/>
        <v>2016</v>
      </c>
    </row>
    <row r="1176" spans="1:6" x14ac:dyDescent="0.25">
      <c r="A1176" s="109">
        <v>42449</v>
      </c>
      <c r="B1176">
        <f t="shared" si="93"/>
        <v>13</v>
      </c>
      <c r="C1176" s="109">
        <f t="shared" si="92"/>
        <v>42449</v>
      </c>
      <c r="D1176" s="109">
        <f t="shared" si="94"/>
        <v>42449</v>
      </c>
      <c r="E1176">
        <f t="shared" si="90"/>
        <v>3</v>
      </c>
      <c r="F1176">
        <f t="shared" si="91"/>
        <v>2016</v>
      </c>
    </row>
    <row r="1177" spans="1:6" x14ac:dyDescent="0.25">
      <c r="A1177" s="109">
        <v>42450</v>
      </c>
      <c r="B1177">
        <f t="shared" si="93"/>
        <v>13</v>
      </c>
      <c r="C1177" s="109">
        <f t="shared" si="92"/>
        <v>0</v>
      </c>
      <c r="D1177" s="109">
        <f t="shared" si="94"/>
        <v>42449</v>
      </c>
      <c r="E1177">
        <f t="shared" si="90"/>
        <v>3</v>
      </c>
      <c r="F1177">
        <f t="shared" si="91"/>
        <v>2016</v>
      </c>
    </row>
    <row r="1178" spans="1:6" x14ac:dyDescent="0.25">
      <c r="A1178" s="109">
        <v>42451</v>
      </c>
      <c r="B1178">
        <f t="shared" si="93"/>
        <v>13</v>
      </c>
      <c r="C1178" s="109">
        <f t="shared" si="92"/>
        <v>0</v>
      </c>
      <c r="D1178" s="109">
        <f t="shared" si="94"/>
        <v>42449</v>
      </c>
      <c r="E1178">
        <f t="shared" si="90"/>
        <v>3</v>
      </c>
      <c r="F1178">
        <f t="shared" si="91"/>
        <v>2016</v>
      </c>
    </row>
    <row r="1179" spans="1:6" x14ac:dyDescent="0.25">
      <c r="A1179" s="109">
        <v>42452</v>
      </c>
      <c r="B1179">
        <f t="shared" si="93"/>
        <v>13</v>
      </c>
      <c r="C1179" s="109">
        <f t="shared" si="92"/>
        <v>0</v>
      </c>
      <c r="D1179" s="109">
        <f t="shared" si="94"/>
        <v>42449</v>
      </c>
      <c r="E1179">
        <f t="shared" si="90"/>
        <v>3</v>
      </c>
      <c r="F1179">
        <f t="shared" si="91"/>
        <v>2016</v>
      </c>
    </row>
    <row r="1180" spans="1:6" x14ac:dyDescent="0.25">
      <c r="A1180" s="109">
        <v>42453</v>
      </c>
      <c r="B1180">
        <f t="shared" si="93"/>
        <v>13</v>
      </c>
      <c r="C1180" s="109">
        <f t="shared" si="92"/>
        <v>0</v>
      </c>
      <c r="D1180" s="109">
        <f t="shared" si="94"/>
        <v>42449</v>
      </c>
      <c r="E1180">
        <f t="shared" si="90"/>
        <v>3</v>
      </c>
      <c r="F1180">
        <f t="shared" si="91"/>
        <v>2016</v>
      </c>
    </row>
    <row r="1181" spans="1:6" x14ac:dyDescent="0.25">
      <c r="A1181" s="109">
        <v>42454</v>
      </c>
      <c r="B1181">
        <f t="shared" si="93"/>
        <v>13</v>
      </c>
      <c r="C1181" s="109">
        <f t="shared" si="92"/>
        <v>0</v>
      </c>
      <c r="D1181" s="109">
        <f t="shared" si="94"/>
        <v>42449</v>
      </c>
      <c r="E1181">
        <f t="shared" si="90"/>
        <v>3</v>
      </c>
      <c r="F1181">
        <f t="shared" si="91"/>
        <v>2016</v>
      </c>
    </row>
    <row r="1182" spans="1:6" x14ac:dyDescent="0.25">
      <c r="A1182" s="109">
        <v>42455</v>
      </c>
      <c r="B1182">
        <f t="shared" si="93"/>
        <v>13</v>
      </c>
      <c r="C1182" s="109">
        <f t="shared" si="92"/>
        <v>0</v>
      </c>
      <c r="D1182" s="109">
        <f t="shared" si="94"/>
        <v>42449</v>
      </c>
      <c r="E1182">
        <f t="shared" si="90"/>
        <v>3</v>
      </c>
      <c r="F1182">
        <f t="shared" si="91"/>
        <v>2016</v>
      </c>
    </row>
    <row r="1183" spans="1:6" x14ac:dyDescent="0.25">
      <c r="A1183" s="109">
        <v>42456</v>
      </c>
      <c r="B1183">
        <f t="shared" si="93"/>
        <v>14</v>
      </c>
      <c r="C1183" s="109">
        <f t="shared" si="92"/>
        <v>42456</v>
      </c>
      <c r="D1183" s="109">
        <f t="shared" si="94"/>
        <v>42456</v>
      </c>
      <c r="E1183">
        <f t="shared" si="90"/>
        <v>3</v>
      </c>
      <c r="F1183">
        <f t="shared" si="91"/>
        <v>2016</v>
      </c>
    </row>
    <row r="1184" spans="1:6" x14ac:dyDescent="0.25">
      <c r="A1184" s="109">
        <v>42457</v>
      </c>
      <c r="B1184">
        <f t="shared" si="93"/>
        <v>14</v>
      </c>
      <c r="C1184" s="109">
        <f t="shared" si="92"/>
        <v>0</v>
      </c>
      <c r="D1184" s="109">
        <f t="shared" si="94"/>
        <v>42456</v>
      </c>
      <c r="E1184">
        <f t="shared" si="90"/>
        <v>3</v>
      </c>
      <c r="F1184">
        <f t="shared" si="91"/>
        <v>2016</v>
      </c>
    </row>
    <row r="1185" spans="1:6" x14ac:dyDescent="0.25">
      <c r="A1185" s="109">
        <v>42458</v>
      </c>
      <c r="B1185">
        <f t="shared" si="93"/>
        <v>14</v>
      </c>
      <c r="C1185" s="109">
        <f t="shared" si="92"/>
        <v>0</v>
      </c>
      <c r="D1185" s="109">
        <f t="shared" si="94"/>
        <v>42456</v>
      </c>
      <c r="E1185">
        <f t="shared" si="90"/>
        <v>3</v>
      </c>
      <c r="F1185">
        <f t="shared" si="91"/>
        <v>2016</v>
      </c>
    </row>
    <row r="1186" spans="1:6" x14ac:dyDescent="0.25">
      <c r="A1186" s="109">
        <v>42459</v>
      </c>
      <c r="B1186">
        <f t="shared" si="93"/>
        <v>14</v>
      </c>
      <c r="C1186" s="109">
        <f t="shared" si="92"/>
        <v>0</v>
      </c>
      <c r="D1186" s="109">
        <f t="shared" si="94"/>
        <v>42456</v>
      </c>
      <c r="E1186">
        <f t="shared" si="90"/>
        <v>3</v>
      </c>
      <c r="F1186">
        <f t="shared" si="91"/>
        <v>2016</v>
      </c>
    </row>
    <row r="1187" spans="1:6" x14ac:dyDescent="0.25">
      <c r="A1187" s="109">
        <v>42460</v>
      </c>
      <c r="B1187">
        <f t="shared" si="93"/>
        <v>14</v>
      </c>
      <c r="C1187" s="109">
        <f t="shared" si="92"/>
        <v>0</v>
      </c>
      <c r="D1187" s="109">
        <f t="shared" si="94"/>
        <v>42456</v>
      </c>
      <c r="E1187">
        <f t="shared" si="90"/>
        <v>3</v>
      </c>
      <c r="F1187">
        <f t="shared" si="91"/>
        <v>2016</v>
      </c>
    </row>
    <row r="1188" spans="1:6" x14ac:dyDescent="0.25">
      <c r="A1188" s="109">
        <v>42461</v>
      </c>
      <c r="B1188">
        <f t="shared" si="93"/>
        <v>14</v>
      </c>
      <c r="C1188" s="109">
        <f t="shared" si="92"/>
        <v>0</v>
      </c>
      <c r="D1188" s="109">
        <f t="shared" si="94"/>
        <v>42456</v>
      </c>
      <c r="E1188">
        <f t="shared" si="90"/>
        <v>4</v>
      </c>
      <c r="F1188">
        <f t="shared" si="91"/>
        <v>2016</v>
      </c>
    </row>
    <row r="1189" spans="1:6" x14ac:dyDescent="0.25">
      <c r="A1189" s="109">
        <v>42462</v>
      </c>
      <c r="B1189">
        <f t="shared" si="93"/>
        <v>14</v>
      </c>
      <c r="C1189" s="109">
        <f t="shared" si="92"/>
        <v>0</v>
      </c>
      <c r="D1189" s="109">
        <f t="shared" si="94"/>
        <v>42456</v>
      </c>
      <c r="E1189">
        <f t="shared" si="90"/>
        <v>4</v>
      </c>
      <c r="F1189">
        <f t="shared" si="91"/>
        <v>2016</v>
      </c>
    </row>
    <row r="1190" spans="1:6" x14ac:dyDescent="0.25">
      <c r="A1190" s="109">
        <v>42463</v>
      </c>
      <c r="B1190">
        <f t="shared" si="93"/>
        <v>15</v>
      </c>
      <c r="C1190" s="109">
        <f t="shared" si="92"/>
        <v>42463</v>
      </c>
      <c r="D1190" s="109">
        <f t="shared" si="94"/>
        <v>42463</v>
      </c>
      <c r="E1190">
        <f t="shared" si="90"/>
        <v>4</v>
      </c>
      <c r="F1190">
        <f t="shared" si="91"/>
        <v>2016</v>
      </c>
    </row>
    <row r="1191" spans="1:6" x14ac:dyDescent="0.25">
      <c r="A1191" s="109">
        <v>42464</v>
      </c>
      <c r="B1191">
        <f t="shared" si="93"/>
        <v>15</v>
      </c>
      <c r="C1191" s="109">
        <f t="shared" si="92"/>
        <v>0</v>
      </c>
      <c r="D1191" s="109">
        <f t="shared" si="94"/>
        <v>42463</v>
      </c>
      <c r="E1191">
        <f t="shared" si="90"/>
        <v>4</v>
      </c>
      <c r="F1191">
        <f t="shared" si="91"/>
        <v>2016</v>
      </c>
    </row>
    <row r="1192" spans="1:6" x14ac:dyDescent="0.25">
      <c r="A1192" s="109">
        <v>42465</v>
      </c>
      <c r="B1192">
        <f t="shared" si="93"/>
        <v>15</v>
      </c>
      <c r="C1192" s="109">
        <f t="shared" si="92"/>
        <v>0</v>
      </c>
      <c r="D1192" s="109">
        <f t="shared" si="94"/>
        <v>42463</v>
      </c>
      <c r="E1192">
        <f t="shared" si="90"/>
        <v>4</v>
      </c>
      <c r="F1192">
        <f t="shared" si="91"/>
        <v>2016</v>
      </c>
    </row>
    <row r="1193" spans="1:6" x14ac:dyDescent="0.25">
      <c r="A1193" s="109">
        <v>42466</v>
      </c>
      <c r="B1193">
        <f t="shared" si="93"/>
        <v>15</v>
      </c>
      <c r="C1193" s="109">
        <f t="shared" si="92"/>
        <v>0</v>
      </c>
      <c r="D1193" s="109">
        <f t="shared" si="94"/>
        <v>42463</v>
      </c>
      <c r="E1193">
        <f t="shared" si="90"/>
        <v>4</v>
      </c>
      <c r="F1193">
        <f t="shared" si="91"/>
        <v>2016</v>
      </c>
    </row>
    <row r="1194" spans="1:6" x14ac:dyDescent="0.25">
      <c r="A1194" s="109">
        <v>42467</v>
      </c>
      <c r="B1194">
        <f t="shared" si="93"/>
        <v>15</v>
      </c>
      <c r="C1194" s="109">
        <f t="shared" si="92"/>
        <v>0</v>
      </c>
      <c r="D1194" s="109">
        <f t="shared" si="94"/>
        <v>42463</v>
      </c>
      <c r="E1194">
        <f t="shared" si="90"/>
        <v>4</v>
      </c>
      <c r="F1194">
        <f t="shared" si="91"/>
        <v>2016</v>
      </c>
    </row>
    <row r="1195" spans="1:6" x14ac:dyDescent="0.25">
      <c r="A1195" s="109">
        <v>42468</v>
      </c>
      <c r="B1195">
        <f t="shared" si="93"/>
        <v>15</v>
      </c>
      <c r="C1195" s="109">
        <f t="shared" si="92"/>
        <v>0</v>
      </c>
      <c r="D1195" s="109">
        <f t="shared" si="94"/>
        <v>42463</v>
      </c>
      <c r="E1195">
        <f t="shared" si="90"/>
        <v>4</v>
      </c>
      <c r="F1195">
        <f t="shared" si="91"/>
        <v>2016</v>
      </c>
    </row>
    <row r="1196" spans="1:6" x14ac:dyDescent="0.25">
      <c r="A1196" s="109">
        <v>42469</v>
      </c>
      <c r="B1196">
        <f t="shared" si="93"/>
        <v>15</v>
      </c>
      <c r="C1196" s="109">
        <f t="shared" si="92"/>
        <v>0</v>
      </c>
      <c r="D1196" s="109">
        <f t="shared" si="94"/>
        <v>42463</v>
      </c>
      <c r="E1196">
        <f t="shared" si="90"/>
        <v>4</v>
      </c>
      <c r="F1196">
        <f t="shared" si="91"/>
        <v>2016</v>
      </c>
    </row>
    <row r="1197" spans="1:6" x14ac:dyDescent="0.25">
      <c r="A1197" s="109">
        <v>42470</v>
      </c>
      <c r="B1197">
        <f t="shared" si="93"/>
        <v>16</v>
      </c>
      <c r="C1197" s="109">
        <f t="shared" si="92"/>
        <v>42470</v>
      </c>
      <c r="D1197" s="109">
        <f t="shared" si="94"/>
        <v>42470</v>
      </c>
      <c r="E1197">
        <f t="shared" si="90"/>
        <v>4</v>
      </c>
      <c r="F1197">
        <f t="shared" si="91"/>
        <v>2016</v>
      </c>
    </row>
    <row r="1198" spans="1:6" x14ac:dyDescent="0.25">
      <c r="A1198" s="109">
        <v>42471</v>
      </c>
      <c r="B1198">
        <f t="shared" si="93"/>
        <v>16</v>
      </c>
      <c r="C1198" s="109">
        <f t="shared" si="92"/>
        <v>0</v>
      </c>
      <c r="D1198" s="109">
        <f t="shared" si="94"/>
        <v>42470</v>
      </c>
      <c r="E1198">
        <f t="shared" si="90"/>
        <v>4</v>
      </c>
      <c r="F1198">
        <f t="shared" si="91"/>
        <v>2016</v>
      </c>
    </row>
    <row r="1199" spans="1:6" x14ac:dyDescent="0.25">
      <c r="A1199" s="109">
        <v>42472</v>
      </c>
      <c r="B1199">
        <f t="shared" si="93"/>
        <v>16</v>
      </c>
      <c r="C1199" s="109">
        <f t="shared" si="92"/>
        <v>0</v>
      </c>
      <c r="D1199" s="109">
        <f t="shared" si="94"/>
        <v>42470</v>
      </c>
      <c r="E1199">
        <f t="shared" si="90"/>
        <v>4</v>
      </c>
      <c r="F1199">
        <f t="shared" si="91"/>
        <v>2016</v>
      </c>
    </row>
    <row r="1200" spans="1:6" x14ac:dyDescent="0.25">
      <c r="A1200" s="109">
        <v>42473</v>
      </c>
      <c r="B1200">
        <f t="shared" si="93"/>
        <v>16</v>
      </c>
      <c r="C1200" s="109">
        <f t="shared" si="92"/>
        <v>0</v>
      </c>
      <c r="D1200" s="109">
        <f t="shared" si="94"/>
        <v>42470</v>
      </c>
      <c r="E1200">
        <f t="shared" si="90"/>
        <v>4</v>
      </c>
      <c r="F1200">
        <f t="shared" si="91"/>
        <v>2016</v>
      </c>
    </row>
    <row r="1201" spans="1:6" x14ac:dyDescent="0.25">
      <c r="A1201" s="109">
        <v>42474</v>
      </c>
      <c r="B1201">
        <f t="shared" si="93"/>
        <v>16</v>
      </c>
      <c r="C1201" s="109">
        <f t="shared" si="92"/>
        <v>0</v>
      </c>
      <c r="D1201" s="109">
        <f t="shared" si="94"/>
        <v>42470</v>
      </c>
      <c r="E1201">
        <f t="shared" si="90"/>
        <v>4</v>
      </c>
      <c r="F1201">
        <f t="shared" si="91"/>
        <v>2016</v>
      </c>
    </row>
    <row r="1202" spans="1:6" x14ac:dyDescent="0.25">
      <c r="A1202" s="109">
        <v>42475</v>
      </c>
      <c r="B1202">
        <f t="shared" si="93"/>
        <v>16</v>
      </c>
      <c r="C1202" s="109">
        <f t="shared" si="92"/>
        <v>0</v>
      </c>
      <c r="D1202" s="109">
        <f t="shared" si="94"/>
        <v>42470</v>
      </c>
      <c r="E1202">
        <f t="shared" si="90"/>
        <v>4</v>
      </c>
      <c r="F1202">
        <f t="shared" si="91"/>
        <v>2016</v>
      </c>
    </row>
    <row r="1203" spans="1:6" x14ac:dyDescent="0.25">
      <c r="A1203" s="109">
        <v>42476</v>
      </c>
      <c r="B1203">
        <f t="shared" si="93"/>
        <v>16</v>
      </c>
      <c r="C1203" s="109">
        <f t="shared" si="92"/>
        <v>0</v>
      </c>
      <c r="D1203" s="109">
        <f t="shared" si="94"/>
        <v>42470</v>
      </c>
      <c r="E1203">
        <f t="shared" si="90"/>
        <v>4</v>
      </c>
      <c r="F1203">
        <f t="shared" si="91"/>
        <v>2016</v>
      </c>
    </row>
    <row r="1204" spans="1:6" x14ac:dyDescent="0.25">
      <c r="A1204" s="109">
        <v>42477</v>
      </c>
      <c r="B1204">
        <f t="shared" si="93"/>
        <v>17</v>
      </c>
      <c r="C1204" s="109">
        <f t="shared" si="92"/>
        <v>42477</v>
      </c>
      <c r="D1204" s="109">
        <f t="shared" si="94"/>
        <v>42477</v>
      </c>
      <c r="E1204">
        <f t="shared" si="90"/>
        <v>4</v>
      </c>
      <c r="F1204">
        <f t="shared" si="91"/>
        <v>2016</v>
      </c>
    </row>
    <row r="1205" spans="1:6" x14ac:dyDescent="0.25">
      <c r="A1205" s="109">
        <v>42478</v>
      </c>
      <c r="B1205">
        <f t="shared" si="93"/>
        <v>17</v>
      </c>
      <c r="C1205" s="109">
        <f t="shared" si="92"/>
        <v>0</v>
      </c>
      <c r="D1205" s="109">
        <f t="shared" si="94"/>
        <v>42477</v>
      </c>
      <c r="E1205">
        <f t="shared" si="90"/>
        <v>4</v>
      </c>
      <c r="F1205">
        <f t="shared" si="91"/>
        <v>2016</v>
      </c>
    </row>
    <row r="1206" spans="1:6" x14ac:dyDescent="0.25">
      <c r="A1206" s="109">
        <v>42479</v>
      </c>
      <c r="B1206">
        <f t="shared" si="93"/>
        <v>17</v>
      </c>
      <c r="C1206" s="109">
        <f t="shared" si="92"/>
        <v>0</v>
      </c>
      <c r="D1206" s="109">
        <f t="shared" si="94"/>
        <v>42477</v>
      </c>
      <c r="E1206">
        <f t="shared" si="90"/>
        <v>4</v>
      </c>
      <c r="F1206">
        <f t="shared" si="91"/>
        <v>2016</v>
      </c>
    </row>
    <row r="1207" spans="1:6" x14ac:dyDescent="0.25">
      <c r="A1207" s="109">
        <v>42480</v>
      </c>
      <c r="B1207">
        <f t="shared" si="93"/>
        <v>17</v>
      </c>
      <c r="C1207" s="109">
        <f t="shared" si="92"/>
        <v>0</v>
      </c>
      <c r="D1207" s="109">
        <f t="shared" si="94"/>
        <v>42477</v>
      </c>
      <c r="E1207">
        <f t="shared" si="90"/>
        <v>4</v>
      </c>
      <c r="F1207">
        <f t="shared" si="91"/>
        <v>2016</v>
      </c>
    </row>
    <row r="1208" spans="1:6" x14ac:dyDescent="0.25">
      <c r="A1208" s="109">
        <v>42481</v>
      </c>
      <c r="B1208">
        <f t="shared" si="93"/>
        <v>17</v>
      </c>
      <c r="C1208" s="109">
        <f t="shared" si="92"/>
        <v>0</v>
      </c>
      <c r="D1208" s="109">
        <f t="shared" si="94"/>
        <v>42477</v>
      </c>
      <c r="E1208">
        <f t="shared" si="90"/>
        <v>4</v>
      </c>
      <c r="F1208">
        <f t="shared" si="91"/>
        <v>2016</v>
      </c>
    </row>
    <row r="1209" spans="1:6" x14ac:dyDescent="0.25">
      <c r="A1209" s="109">
        <v>42482</v>
      </c>
      <c r="B1209">
        <f t="shared" si="93"/>
        <v>17</v>
      </c>
      <c r="C1209" s="109">
        <f t="shared" si="92"/>
        <v>0</v>
      </c>
      <c r="D1209" s="109">
        <f t="shared" si="94"/>
        <v>42477</v>
      </c>
      <c r="E1209">
        <f t="shared" si="90"/>
        <v>4</v>
      </c>
      <c r="F1209">
        <f t="shared" si="91"/>
        <v>2016</v>
      </c>
    </row>
    <row r="1210" spans="1:6" x14ac:dyDescent="0.25">
      <c r="A1210" s="109">
        <v>42483</v>
      </c>
      <c r="B1210">
        <f t="shared" si="93"/>
        <v>17</v>
      </c>
      <c r="C1210" s="109">
        <f t="shared" si="92"/>
        <v>0</v>
      </c>
      <c r="D1210" s="109">
        <f t="shared" si="94"/>
        <v>42477</v>
      </c>
      <c r="E1210">
        <f t="shared" si="90"/>
        <v>4</v>
      </c>
      <c r="F1210">
        <f t="shared" si="91"/>
        <v>2016</v>
      </c>
    </row>
    <row r="1211" spans="1:6" x14ac:dyDescent="0.25">
      <c r="A1211" s="109">
        <v>42484</v>
      </c>
      <c r="B1211">
        <f t="shared" si="93"/>
        <v>18</v>
      </c>
      <c r="C1211" s="109">
        <f t="shared" si="92"/>
        <v>42484</v>
      </c>
      <c r="D1211" s="109">
        <f t="shared" si="94"/>
        <v>42484</v>
      </c>
      <c r="E1211">
        <f t="shared" si="90"/>
        <v>4</v>
      </c>
      <c r="F1211">
        <f t="shared" si="91"/>
        <v>2016</v>
      </c>
    </row>
    <row r="1212" spans="1:6" x14ac:dyDescent="0.25">
      <c r="A1212" s="109">
        <v>42485</v>
      </c>
      <c r="B1212">
        <f t="shared" si="93"/>
        <v>18</v>
      </c>
      <c r="C1212" s="109">
        <f t="shared" si="92"/>
        <v>0</v>
      </c>
      <c r="D1212" s="109">
        <f t="shared" si="94"/>
        <v>42484</v>
      </c>
      <c r="E1212">
        <f t="shared" si="90"/>
        <v>4</v>
      </c>
      <c r="F1212">
        <f t="shared" si="91"/>
        <v>2016</v>
      </c>
    </row>
    <row r="1213" spans="1:6" x14ac:dyDescent="0.25">
      <c r="A1213" s="109">
        <v>42486</v>
      </c>
      <c r="B1213">
        <f t="shared" si="93"/>
        <v>18</v>
      </c>
      <c r="C1213" s="109">
        <f t="shared" si="92"/>
        <v>0</v>
      </c>
      <c r="D1213" s="109">
        <f t="shared" si="94"/>
        <v>42484</v>
      </c>
      <c r="E1213">
        <f t="shared" si="90"/>
        <v>4</v>
      </c>
      <c r="F1213">
        <f t="shared" si="91"/>
        <v>2016</v>
      </c>
    </row>
    <row r="1214" spans="1:6" x14ac:dyDescent="0.25">
      <c r="A1214" s="109">
        <v>42487</v>
      </c>
      <c r="B1214">
        <f t="shared" si="93"/>
        <v>18</v>
      </c>
      <c r="C1214" s="109">
        <f t="shared" si="92"/>
        <v>0</v>
      </c>
      <c r="D1214" s="109">
        <f t="shared" si="94"/>
        <v>42484</v>
      </c>
      <c r="E1214">
        <f t="shared" si="90"/>
        <v>4</v>
      </c>
      <c r="F1214">
        <f t="shared" si="91"/>
        <v>2016</v>
      </c>
    </row>
    <row r="1215" spans="1:6" x14ac:dyDescent="0.25">
      <c r="A1215" s="109">
        <v>42488</v>
      </c>
      <c r="B1215">
        <f t="shared" si="93"/>
        <v>18</v>
      </c>
      <c r="C1215" s="109">
        <f t="shared" si="92"/>
        <v>0</v>
      </c>
      <c r="D1215" s="109">
        <f t="shared" si="94"/>
        <v>42484</v>
      </c>
      <c r="E1215">
        <f t="shared" si="90"/>
        <v>4</v>
      </c>
      <c r="F1215">
        <f t="shared" si="91"/>
        <v>2016</v>
      </c>
    </row>
    <row r="1216" spans="1:6" x14ac:dyDescent="0.25">
      <c r="A1216" s="109">
        <v>42489</v>
      </c>
      <c r="B1216">
        <f t="shared" si="93"/>
        <v>18</v>
      </c>
      <c r="C1216" s="109">
        <f t="shared" si="92"/>
        <v>0</v>
      </c>
      <c r="D1216" s="109">
        <f t="shared" si="94"/>
        <v>42484</v>
      </c>
      <c r="E1216">
        <f t="shared" si="90"/>
        <v>4</v>
      </c>
      <c r="F1216">
        <f t="shared" si="91"/>
        <v>2016</v>
      </c>
    </row>
    <row r="1217" spans="1:6" x14ac:dyDescent="0.25">
      <c r="A1217" s="109">
        <v>42490</v>
      </c>
      <c r="B1217">
        <f t="shared" si="93"/>
        <v>18</v>
      </c>
      <c r="C1217" s="109">
        <f t="shared" si="92"/>
        <v>0</v>
      </c>
      <c r="D1217" s="109">
        <f t="shared" si="94"/>
        <v>42484</v>
      </c>
      <c r="E1217">
        <f t="shared" ref="E1217:E1280" si="95">MONTH(A1217)</f>
        <v>4</v>
      </c>
      <c r="F1217">
        <f t="shared" ref="F1217:F1280" si="96">YEAR(A1217)</f>
        <v>2016</v>
      </c>
    </row>
    <row r="1218" spans="1:6" x14ac:dyDescent="0.25">
      <c r="A1218" s="109">
        <v>42491</v>
      </c>
      <c r="B1218">
        <f t="shared" si="93"/>
        <v>19</v>
      </c>
      <c r="C1218" s="109">
        <f t="shared" ref="C1218:C1281" si="97">IF(IF(B1218=B1217,0,B1218)&gt;0,A1218,0)</f>
        <v>42491</v>
      </c>
      <c r="D1218" s="109">
        <f t="shared" si="94"/>
        <v>42491</v>
      </c>
      <c r="E1218">
        <f t="shared" si="95"/>
        <v>5</v>
      </c>
      <c r="F1218">
        <f t="shared" si="96"/>
        <v>2016</v>
      </c>
    </row>
    <row r="1219" spans="1:6" x14ac:dyDescent="0.25">
      <c r="A1219" s="109">
        <v>42492</v>
      </c>
      <c r="B1219">
        <f t="shared" ref="B1219:B1282" si="98">WEEKNUM(A1219)</f>
        <v>19</v>
      </c>
      <c r="C1219" s="109">
        <f t="shared" si="97"/>
        <v>0</v>
      </c>
      <c r="D1219" s="109">
        <f t="shared" si="94"/>
        <v>42491</v>
      </c>
      <c r="E1219">
        <f t="shared" si="95"/>
        <v>5</v>
      </c>
      <c r="F1219">
        <f t="shared" si="96"/>
        <v>2016</v>
      </c>
    </row>
    <row r="1220" spans="1:6" x14ac:dyDescent="0.25">
      <c r="A1220" s="109">
        <v>42493</v>
      </c>
      <c r="B1220">
        <f t="shared" si="98"/>
        <v>19</v>
      </c>
      <c r="C1220" s="109">
        <f t="shared" si="97"/>
        <v>0</v>
      </c>
      <c r="D1220" s="109">
        <f t="shared" si="94"/>
        <v>42491</v>
      </c>
      <c r="E1220">
        <f t="shared" si="95"/>
        <v>5</v>
      </c>
      <c r="F1220">
        <f t="shared" si="96"/>
        <v>2016</v>
      </c>
    </row>
    <row r="1221" spans="1:6" x14ac:dyDescent="0.25">
      <c r="A1221" s="109">
        <v>42494</v>
      </c>
      <c r="B1221">
        <f t="shared" si="98"/>
        <v>19</v>
      </c>
      <c r="C1221" s="109">
        <f t="shared" si="97"/>
        <v>0</v>
      </c>
      <c r="D1221" s="109">
        <f t="shared" si="94"/>
        <v>42491</v>
      </c>
      <c r="E1221">
        <f t="shared" si="95"/>
        <v>5</v>
      </c>
      <c r="F1221">
        <f t="shared" si="96"/>
        <v>2016</v>
      </c>
    </row>
    <row r="1222" spans="1:6" x14ac:dyDescent="0.25">
      <c r="A1222" s="109">
        <v>42495</v>
      </c>
      <c r="B1222">
        <f t="shared" si="98"/>
        <v>19</v>
      </c>
      <c r="C1222" s="109">
        <f t="shared" si="97"/>
        <v>0</v>
      </c>
      <c r="D1222" s="109">
        <f t="shared" si="94"/>
        <v>42491</v>
      </c>
      <c r="E1222">
        <f t="shared" si="95"/>
        <v>5</v>
      </c>
      <c r="F1222">
        <f t="shared" si="96"/>
        <v>2016</v>
      </c>
    </row>
    <row r="1223" spans="1:6" x14ac:dyDescent="0.25">
      <c r="A1223" s="109">
        <v>42496</v>
      </c>
      <c r="B1223">
        <f t="shared" si="98"/>
        <v>19</v>
      </c>
      <c r="C1223" s="109">
        <f t="shared" si="97"/>
        <v>0</v>
      </c>
      <c r="D1223" s="109">
        <f t="shared" si="94"/>
        <v>42491</v>
      </c>
      <c r="E1223">
        <f t="shared" si="95"/>
        <v>5</v>
      </c>
      <c r="F1223">
        <f t="shared" si="96"/>
        <v>2016</v>
      </c>
    </row>
    <row r="1224" spans="1:6" x14ac:dyDescent="0.25">
      <c r="A1224" s="109">
        <v>42497</v>
      </c>
      <c r="B1224">
        <f t="shared" si="98"/>
        <v>19</v>
      </c>
      <c r="C1224" s="109">
        <f t="shared" si="97"/>
        <v>0</v>
      </c>
      <c r="D1224" s="109">
        <f t="shared" ref="D1224:D1287" si="99">IF(C1224&gt;0,C1224,IF(C1223&gt;0,C1223,IF(C1222&gt;0,C1222,IF(C1221&gt;0,C1221,IF(C1220&gt;0,C1220,IF(C1219&gt;0,C1219,IF(C1218&gt;0,C1218,"ERROR")))))))</f>
        <v>42491</v>
      </c>
      <c r="E1224">
        <f t="shared" si="95"/>
        <v>5</v>
      </c>
      <c r="F1224">
        <f t="shared" si="96"/>
        <v>2016</v>
      </c>
    </row>
    <row r="1225" spans="1:6" x14ac:dyDescent="0.25">
      <c r="A1225" s="109">
        <v>42498</v>
      </c>
      <c r="B1225">
        <f t="shared" si="98"/>
        <v>20</v>
      </c>
      <c r="C1225" s="109">
        <f t="shared" si="97"/>
        <v>42498</v>
      </c>
      <c r="D1225" s="109">
        <f t="shared" si="99"/>
        <v>42498</v>
      </c>
      <c r="E1225">
        <f t="shared" si="95"/>
        <v>5</v>
      </c>
      <c r="F1225">
        <f t="shared" si="96"/>
        <v>2016</v>
      </c>
    </row>
    <row r="1226" spans="1:6" x14ac:dyDescent="0.25">
      <c r="A1226" s="109">
        <v>42499</v>
      </c>
      <c r="B1226">
        <f t="shared" si="98"/>
        <v>20</v>
      </c>
      <c r="C1226" s="109">
        <f t="shared" si="97"/>
        <v>0</v>
      </c>
      <c r="D1226" s="109">
        <f t="shared" si="99"/>
        <v>42498</v>
      </c>
      <c r="E1226">
        <f t="shared" si="95"/>
        <v>5</v>
      </c>
      <c r="F1226">
        <f t="shared" si="96"/>
        <v>2016</v>
      </c>
    </row>
    <row r="1227" spans="1:6" x14ac:dyDescent="0.25">
      <c r="A1227" s="109">
        <v>42500</v>
      </c>
      <c r="B1227">
        <f t="shared" si="98"/>
        <v>20</v>
      </c>
      <c r="C1227" s="109">
        <f t="shared" si="97"/>
        <v>0</v>
      </c>
      <c r="D1227" s="109">
        <f t="shared" si="99"/>
        <v>42498</v>
      </c>
      <c r="E1227">
        <f t="shared" si="95"/>
        <v>5</v>
      </c>
      <c r="F1227">
        <f t="shared" si="96"/>
        <v>2016</v>
      </c>
    </row>
    <row r="1228" spans="1:6" x14ac:dyDescent="0.25">
      <c r="A1228" s="109">
        <v>42501</v>
      </c>
      <c r="B1228">
        <f t="shared" si="98"/>
        <v>20</v>
      </c>
      <c r="C1228" s="109">
        <f t="shared" si="97"/>
        <v>0</v>
      </c>
      <c r="D1228" s="109">
        <f t="shared" si="99"/>
        <v>42498</v>
      </c>
      <c r="E1228">
        <f t="shared" si="95"/>
        <v>5</v>
      </c>
      <c r="F1228">
        <f t="shared" si="96"/>
        <v>2016</v>
      </c>
    </row>
    <row r="1229" spans="1:6" x14ac:dyDescent="0.25">
      <c r="A1229" s="109">
        <v>42502</v>
      </c>
      <c r="B1229">
        <f t="shared" si="98"/>
        <v>20</v>
      </c>
      <c r="C1229" s="109">
        <f t="shared" si="97"/>
        <v>0</v>
      </c>
      <c r="D1229" s="109">
        <f t="shared" si="99"/>
        <v>42498</v>
      </c>
      <c r="E1229">
        <f t="shared" si="95"/>
        <v>5</v>
      </c>
      <c r="F1229">
        <f t="shared" si="96"/>
        <v>2016</v>
      </c>
    </row>
    <row r="1230" spans="1:6" x14ac:dyDescent="0.25">
      <c r="A1230" s="109">
        <v>42503</v>
      </c>
      <c r="B1230">
        <f t="shared" si="98"/>
        <v>20</v>
      </c>
      <c r="C1230" s="109">
        <f t="shared" si="97"/>
        <v>0</v>
      </c>
      <c r="D1230" s="109">
        <f t="shared" si="99"/>
        <v>42498</v>
      </c>
      <c r="E1230">
        <f t="shared" si="95"/>
        <v>5</v>
      </c>
      <c r="F1230">
        <f t="shared" si="96"/>
        <v>2016</v>
      </c>
    </row>
    <row r="1231" spans="1:6" x14ac:dyDescent="0.25">
      <c r="A1231" s="109">
        <v>42504</v>
      </c>
      <c r="B1231">
        <f t="shared" si="98"/>
        <v>20</v>
      </c>
      <c r="C1231" s="109">
        <f t="shared" si="97"/>
        <v>0</v>
      </c>
      <c r="D1231" s="109">
        <f t="shared" si="99"/>
        <v>42498</v>
      </c>
      <c r="E1231">
        <f t="shared" si="95"/>
        <v>5</v>
      </c>
      <c r="F1231">
        <f t="shared" si="96"/>
        <v>2016</v>
      </c>
    </row>
    <row r="1232" spans="1:6" x14ac:dyDescent="0.25">
      <c r="A1232" s="109">
        <v>42505</v>
      </c>
      <c r="B1232">
        <f t="shared" si="98"/>
        <v>21</v>
      </c>
      <c r="C1232" s="109">
        <f t="shared" si="97"/>
        <v>42505</v>
      </c>
      <c r="D1232" s="109">
        <f t="shared" si="99"/>
        <v>42505</v>
      </c>
      <c r="E1232">
        <f t="shared" si="95"/>
        <v>5</v>
      </c>
      <c r="F1232">
        <f t="shared" si="96"/>
        <v>2016</v>
      </c>
    </row>
    <row r="1233" spans="1:6" x14ac:dyDescent="0.25">
      <c r="A1233" s="109">
        <v>42506</v>
      </c>
      <c r="B1233">
        <f t="shared" si="98"/>
        <v>21</v>
      </c>
      <c r="C1233" s="109">
        <f t="shared" si="97"/>
        <v>0</v>
      </c>
      <c r="D1233" s="109">
        <f t="shared" si="99"/>
        <v>42505</v>
      </c>
      <c r="E1233">
        <f t="shared" si="95"/>
        <v>5</v>
      </c>
      <c r="F1233">
        <f t="shared" si="96"/>
        <v>2016</v>
      </c>
    </row>
    <row r="1234" spans="1:6" x14ac:dyDescent="0.25">
      <c r="A1234" s="109">
        <v>42507</v>
      </c>
      <c r="B1234">
        <f t="shared" si="98"/>
        <v>21</v>
      </c>
      <c r="C1234" s="109">
        <f t="shared" si="97"/>
        <v>0</v>
      </c>
      <c r="D1234" s="109">
        <f t="shared" si="99"/>
        <v>42505</v>
      </c>
      <c r="E1234">
        <f t="shared" si="95"/>
        <v>5</v>
      </c>
      <c r="F1234">
        <f t="shared" si="96"/>
        <v>2016</v>
      </c>
    </row>
    <row r="1235" spans="1:6" x14ac:dyDescent="0.25">
      <c r="A1235" s="109">
        <v>42508</v>
      </c>
      <c r="B1235">
        <f t="shared" si="98"/>
        <v>21</v>
      </c>
      <c r="C1235" s="109">
        <f t="shared" si="97"/>
        <v>0</v>
      </c>
      <c r="D1235" s="109">
        <f t="shared" si="99"/>
        <v>42505</v>
      </c>
      <c r="E1235">
        <f t="shared" si="95"/>
        <v>5</v>
      </c>
      <c r="F1235">
        <f t="shared" si="96"/>
        <v>2016</v>
      </c>
    </row>
    <row r="1236" spans="1:6" x14ac:dyDescent="0.25">
      <c r="A1236" s="109">
        <v>42509</v>
      </c>
      <c r="B1236">
        <f t="shared" si="98"/>
        <v>21</v>
      </c>
      <c r="C1236" s="109">
        <f t="shared" si="97"/>
        <v>0</v>
      </c>
      <c r="D1236" s="109">
        <f t="shared" si="99"/>
        <v>42505</v>
      </c>
      <c r="E1236">
        <f t="shared" si="95"/>
        <v>5</v>
      </c>
      <c r="F1236">
        <f t="shared" si="96"/>
        <v>2016</v>
      </c>
    </row>
    <row r="1237" spans="1:6" x14ac:dyDescent="0.25">
      <c r="A1237" s="109">
        <v>42510</v>
      </c>
      <c r="B1237">
        <f t="shared" si="98"/>
        <v>21</v>
      </c>
      <c r="C1237" s="109">
        <f t="shared" si="97"/>
        <v>0</v>
      </c>
      <c r="D1237" s="109">
        <f t="shared" si="99"/>
        <v>42505</v>
      </c>
      <c r="E1237">
        <f t="shared" si="95"/>
        <v>5</v>
      </c>
      <c r="F1237">
        <f t="shared" si="96"/>
        <v>2016</v>
      </c>
    </row>
    <row r="1238" spans="1:6" x14ac:dyDescent="0.25">
      <c r="A1238" s="109">
        <v>42511</v>
      </c>
      <c r="B1238">
        <f t="shared" si="98"/>
        <v>21</v>
      </c>
      <c r="C1238" s="109">
        <f t="shared" si="97"/>
        <v>0</v>
      </c>
      <c r="D1238" s="109">
        <f t="shared" si="99"/>
        <v>42505</v>
      </c>
      <c r="E1238">
        <f t="shared" si="95"/>
        <v>5</v>
      </c>
      <c r="F1238">
        <f t="shared" si="96"/>
        <v>2016</v>
      </c>
    </row>
    <row r="1239" spans="1:6" x14ac:dyDescent="0.25">
      <c r="A1239" s="109">
        <v>42512</v>
      </c>
      <c r="B1239">
        <f t="shared" si="98"/>
        <v>22</v>
      </c>
      <c r="C1239" s="109">
        <f t="shared" si="97"/>
        <v>42512</v>
      </c>
      <c r="D1239" s="109">
        <f t="shared" si="99"/>
        <v>42512</v>
      </c>
      <c r="E1239">
        <f t="shared" si="95"/>
        <v>5</v>
      </c>
      <c r="F1239">
        <f t="shared" si="96"/>
        <v>2016</v>
      </c>
    </row>
    <row r="1240" spans="1:6" x14ac:dyDescent="0.25">
      <c r="A1240" s="109">
        <v>42513</v>
      </c>
      <c r="B1240">
        <f t="shared" si="98"/>
        <v>22</v>
      </c>
      <c r="C1240" s="109">
        <f t="shared" si="97"/>
        <v>0</v>
      </c>
      <c r="D1240" s="109">
        <f t="shared" si="99"/>
        <v>42512</v>
      </c>
      <c r="E1240">
        <f t="shared" si="95"/>
        <v>5</v>
      </c>
      <c r="F1240">
        <f t="shared" si="96"/>
        <v>2016</v>
      </c>
    </row>
    <row r="1241" spans="1:6" x14ac:dyDescent="0.25">
      <c r="A1241" s="109">
        <v>42514</v>
      </c>
      <c r="B1241">
        <f t="shared" si="98"/>
        <v>22</v>
      </c>
      <c r="C1241" s="109">
        <f t="shared" si="97"/>
        <v>0</v>
      </c>
      <c r="D1241" s="109">
        <f t="shared" si="99"/>
        <v>42512</v>
      </c>
      <c r="E1241">
        <f t="shared" si="95"/>
        <v>5</v>
      </c>
      <c r="F1241">
        <f t="shared" si="96"/>
        <v>2016</v>
      </c>
    </row>
    <row r="1242" spans="1:6" x14ac:dyDescent="0.25">
      <c r="A1242" s="109">
        <v>42515</v>
      </c>
      <c r="B1242">
        <f t="shared" si="98"/>
        <v>22</v>
      </c>
      <c r="C1242" s="109">
        <f t="shared" si="97"/>
        <v>0</v>
      </c>
      <c r="D1242" s="109">
        <f t="shared" si="99"/>
        <v>42512</v>
      </c>
      <c r="E1242">
        <f t="shared" si="95"/>
        <v>5</v>
      </c>
      <c r="F1242">
        <f t="shared" si="96"/>
        <v>2016</v>
      </c>
    </row>
    <row r="1243" spans="1:6" x14ac:dyDescent="0.25">
      <c r="A1243" s="109">
        <v>42516</v>
      </c>
      <c r="B1243">
        <f t="shared" si="98"/>
        <v>22</v>
      </c>
      <c r="C1243" s="109">
        <f t="shared" si="97"/>
        <v>0</v>
      </c>
      <c r="D1243" s="109">
        <f t="shared" si="99"/>
        <v>42512</v>
      </c>
      <c r="E1243">
        <f t="shared" si="95"/>
        <v>5</v>
      </c>
      <c r="F1243">
        <f t="shared" si="96"/>
        <v>2016</v>
      </c>
    </row>
    <row r="1244" spans="1:6" x14ac:dyDescent="0.25">
      <c r="A1244" s="109">
        <v>42517</v>
      </c>
      <c r="B1244">
        <f t="shared" si="98"/>
        <v>22</v>
      </c>
      <c r="C1244" s="109">
        <f t="shared" si="97"/>
        <v>0</v>
      </c>
      <c r="D1244" s="109">
        <f t="shared" si="99"/>
        <v>42512</v>
      </c>
      <c r="E1244">
        <f t="shared" si="95"/>
        <v>5</v>
      </c>
      <c r="F1244">
        <f t="shared" si="96"/>
        <v>2016</v>
      </c>
    </row>
    <row r="1245" spans="1:6" x14ac:dyDescent="0.25">
      <c r="A1245" s="109">
        <v>42518</v>
      </c>
      <c r="B1245">
        <f t="shared" si="98"/>
        <v>22</v>
      </c>
      <c r="C1245" s="109">
        <f t="shared" si="97"/>
        <v>0</v>
      </c>
      <c r="D1245" s="109">
        <f t="shared" si="99"/>
        <v>42512</v>
      </c>
      <c r="E1245">
        <f t="shared" si="95"/>
        <v>5</v>
      </c>
      <c r="F1245">
        <f t="shared" si="96"/>
        <v>2016</v>
      </c>
    </row>
    <row r="1246" spans="1:6" x14ac:dyDescent="0.25">
      <c r="A1246" s="109">
        <v>42519</v>
      </c>
      <c r="B1246">
        <f t="shared" si="98"/>
        <v>23</v>
      </c>
      <c r="C1246" s="109">
        <f t="shared" si="97"/>
        <v>42519</v>
      </c>
      <c r="D1246" s="109">
        <f t="shared" si="99"/>
        <v>42519</v>
      </c>
      <c r="E1246">
        <f t="shared" si="95"/>
        <v>5</v>
      </c>
      <c r="F1246">
        <f t="shared" si="96"/>
        <v>2016</v>
      </c>
    </row>
    <row r="1247" spans="1:6" x14ac:dyDescent="0.25">
      <c r="A1247" s="109">
        <v>42520</v>
      </c>
      <c r="B1247">
        <f t="shared" si="98"/>
        <v>23</v>
      </c>
      <c r="C1247" s="109">
        <f t="shared" si="97"/>
        <v>0</v>
      </c>
      <c r="D1247" s="109">
        <f t="shared" si="99"/>
        <v>42519</v>
      </c>
      <c r="E1247">
        <f t="shared" si="95"/>
        <v>5</v>
      </c>
      <c r="F1247">
        <f t="shared" si="96"/>
        <v>2016</v>
      </c>
    </row>
    <row r="1248" spans="1:6" x14ac:dyDescent="0.25">
      <c r="A1248" s="109">
        <v>42521</v>
      </c>
      <c r="B1248">
        <f t="shared" si="98"/>
        <v>23</v>
      </c>
      <c r="C1248" s="109">
        <f t="shared" si="97"/>
        <v>0</v>
      </c>
      <c r="D1248" s="109">
        <f t="shared" si="99"/>
        <v>42519</v>
      </c>
      <c r="E1248">
        <f t="shared" si="95"/>
        <v>5</v>
      </c>
      <c r="F1248">
        <f t="shared" si="96"/>
        <v>2016</v>
      </c>
    </row>
    <row r="1249" spans="1:6" x14ac:dyDescent="0.25">
      <c r="A1249" s="109">
        <v>42522</v>
      </c>
      <c r="B1249">
        <f t="shared" si="98"/>
        <v>23</v>
      </c>
      <c r="C1249" s="109">
        <f t="shared" si="97"/>
        <v>0</v>
      </c>
      <c r="D1249" s="109">
        <f t="shared" si="99"/>
        <v>42519</v>
      </c>
      <c r="E1249">
        <f t="shared" si="95"/>
        <v>6</v>
      </c>
      <c r="F1249">
        <f t="shared" si="96"/>
        <v>2016</v>
      </c>
    </row>
    <row r="1250" spans="1:6" x14ac:dyDescent="0.25">
      <c r="A1250" s="109">
        <v>42523</v>
      </c>
      <c r="B1250">
        <f t="shared" si="98"/>
        <v>23</v>
      </c>
      <c r="C1250" s="109">
        <f t="shared" si="97"/>
        <v>0</v>
      </c>
      <c r="D1250" s="109">
        <f t="shared" si="99"/>
        <v>42519</v>
      </c>
      <c r="E1250">
        <f t="shared" si="95"/>
        <v>6</v>
      </c>
      <c r="F1250">
        <f t="shared" si="96"/>
        <v>2016</v>
      </c>
    </row>
    <row r="1251" spans="1:6" x14ac:dyDescent="0.25">
      <c r="A1251" s="109">
        <v>42524</v>
      </c>
      <c r="B1251">
        <f t="shared" si="98"/>
        <v>23</v>
      </c>
      <c r="C1251" s="109">
        <f t="shared" si="97"/>
        <v>0</v>
      </c>
      <c r="D1251" s="109">
        <f t="shared" si="99"/>
        <v>42519</v>
      </c>
      <c r="E1251">
        <f t="shared" si="95"/>
        <v>6</v>
      </c>
      <c r="F1251">
        <f t="shared" si="96"/>
        <v>2016</v>
      </c>
    </row>
    <row r="1252" spans="1:6" x14ac:dyDescent="0.25">
      <c r="A1252" s="109">
        <v>42525</v>
      </c>
      <c r="B1252">
        <f t="shared" si="98"/>
        <v>23</v>
      </c>
      <c r="C1252" s="109">
        <f t="shared" si="97"/>
        <v>0</v>
      </c>
      <c r="D1252" s="109">
        <f t="shared" si="99"/>
        <v>42519</v>
      </c>
      <c r="E1252">
        <f t="shared" si="95"/>
        <v>6</v>
      </c>
      <c r="F1252">
        <f t="shared" si="96"/>
        <v>2016</v>
      </c>
    </row>
    <row r="1253" spans="1:6" x14ac:dyDescent="0.25">
      <c r="A1253" s="109">
        <v>42526</v>
      </c>
      <c r="B1253">
        <f t="shared" si="98"/>
        <v>24</v>
      </c>
      <c r="C1253" s="109">
        <f t="shared" si="97"/>
        <v>42526</v>
      </c>
      <c r="D1253" s="109">
        <f t="shared" si="99"/>
        <v>42526</v>
      </c>
      <c r="E1253">
        <f t="shared" si="95"/>
        <v>6</v>
      </c>
      <c r="F1253">
        <f t="shared" si="96"/>
        <v>2016</v>
      </c>
    </row>
    <row r="1254" spans="1:6" x14ac:dyDescent="0.25">
      <c r="A1254" s="109">
        <v>42527</v>
      </c>
      <c r="B1254">
        <f t="shared" si="98"/>
        <v>24</v>
      </c>
      <c r="C1254" s="109">
        <f t="shared" si="97"/>
        <v>0</v>
      </c>
      <c r="D1254" s="109">
        <f t="shared" si="99"/>
        <v>42526</v>
      </c>
      <c r="E1254">
        <f t="shared" si="95"/>
        <v>6</v>
      </c>
      <c r="F1254">
        <f t="shared" si="96"/>
        <v>2016</v>
      </c>
    </row>
    <row r="1255" spans="1:6" x14ac:dyDescent="0.25">
      <c r="A1255" s="109">
        <v>42528</v>
      </c>
      <c r="B1255">
        <f t="shared" si="98"/>
        <v>24</v>
      </c>
      <c r="C1255" s="109">
        <f t="shared" si="97"/>
        <v>0</v>
      </c>
      <c r="D1255" s="109">
        <f t="shared" si="99"/>
        <v>42526</v>
      </c>
      <c r="E1255">
        <f t="shared" si="95"/>
        <v>6</v>
      </c>
      <c r="F1255">
        <f t="shared" si="96"/>
        <v>2016</v>
      </c>
    </row>
    <row r="1256" spans="1:6" x14ac:dyDescent="0.25">
      <c r="A1256" s="109">
        <v>42529</v>
      </c>
      <c r="B1256">
        <f t="shared" si="98"/>
        <v>24</v>
      </c>
      <c r="C1256" s="109">
        <f t="shared" si="97"/>
        <v>0</v>
      </c>
      <c r="D1256" s="109">
        <f t="shared" si="99"/>
        <v>42526</v>
      </c>
      <c r="E1256">
        <f t="shared" si="95"/>
        <v>6</v>
      </c>
      <c r="F1256">
        <f t="shared" si="96"/>
        <v>2016</v>
      </c>
    </row>
    <row r="1257" spans="1:6" x14ac:dyDescent="0.25">
      <c r="A1257" s="109">
        <v>42530</v>
      </c>
      <c r="B1257">
        <f t="shared" si="98"/>
        <v>24</v>
      </c>
      <c r="C1257" s="109">
        <f t="shared" si="97"/>
        <v>0</v>
      </c>
      <c r="D1257" s="109">
        <f t="shared" si="99"/>
        <v>42526</v>
      </c>
      <c r="E1257">
        <f t="shared" si="95"/>
        <v>6</v>
      </c>
      <c r="F1257">
        <f t="shared" si="96"/>
        <v>2016</v>
      </c>
    </row>
    <row r="1258" spans="1:6" x14ac:dyDescent="0.25">
      <c r="A1258" s="109">
        <v>42531</v>
      </c>
      <c r="B1258">
        <f t="shared" si="98"/>
        <v>24</v>
      </c>
      <c r="C1258" s="109">
        <f t="shared" si="97"/>
        <v>0</v>
      </c>
      <c r="D1258" s="109">
        <f t="shared" si="99"/>
        <v>42526</v>
      </c>
      <c r="E1258">
        <f t="shared" si="95"/>
        <v>6</v>
      </c>
      <c r="F1258">
        <f t="shared" si="96"/>
        <v>2016</v>
      </c>
    </row>
    <row r="1259" spans="1:6" x14ac:dyDescent="0.25">
      <c r="A1259" s="109">
        <v>42532</v>
      </c>
      <c r="B1259">
        <f t="shared" si="98"/>
        <v>24</v>
      </c>
      <c r="C1259" s="109">
        <f t="shared" si="97"/>
        <v>0</v>
      </c>
      <c r="D1259" s="109">
        <f t="shared" si="99"/>
        <v>42526</v>
      </c>
      <c r="E1259">
        <f t="shared" si="95"/>
        <v>6</v>
      </c>
      <c r="F1259">
        <f t="shared" si="96"/>
        <v>2016</v>
      </c>
    </row>
    <row r="1260" spans="1:6" x14ac:dyDescent="0.25">
      <c r="A1260" s="109">
        <v>42533</v>
      </c>
      <c r="B1260">
        <f t="shared" si="98"/>
        <v>25</v>
      </c>
      <c r="C1260" s="109">
        <f t="shared" si="97"/>
        <v>42533</v>
      </c>
      <c r="D1260" s="109">
        <f t="shared" si="99"/>
        <v>42533</v>
      </c>
      <c r="E1260">
        <f t="shared" si="95"/>
        <v>6</v>
      </c>
      <c r="F1260">
        <f t="shared" si="96"/>
        <v>2016</v>
      </c>
    </row>
    <row r="1261" spans="1:6" x14ac:dyDescent="0.25">
      <c r="A1261" s="109">
        <v>42534</v>
      </c>
      <c r="B1261">
        <f t="shared" si="98"/>
        <v>25</v>
      </c>
      <c r="C1261" s="109">
        <f t="shared" si="97"/>
        <v>0</v>
      </c>
      <c r="D1261" s="109">
        <f t="shared" si="99"/>
        <v>42533</v>
      </c>
      <c r="E1261">
        <f t="shared" si="95"/>
        <v>6</v>
      </c>
      <c r="F1261">
        <f t="shared" si="96"/>
        <v>2016</v>
      </c>
    </row>
    <row r="1262" spans="1:6" x14ac:dyDescent="0.25">
      <c r="A1262" s="109">
        <v>42535</v>
      </c>
      <c r="B1262">
        <f t="shared" si="98"/>
        <v>25</v>
      </c>
      <c r="C1262" s="109">
        <f t="shared" si="97"/>
        <v>0</v>
      </c>
      <c r="D1262" s="109">
        <f t="shared" si="99"/>
        <v>42533</v>
      </c>
      <c r="E1262">
        <f t="shared" si="95"/>
        <v>6</v>
      </c>
      <c r="F1262">
        <f t="shared" si="96"/>
        <v>2016</v>
      </c>
    </row>
    <row r="1263" spans="1:6" x14ac:dyDescent="0.25">
      <c r="A1263" s="109">
        <v>42536</v>
      </c>
      <c r="B1263">
        <f t="shared" si="98"/>
        <v>25</v>
      </c>
      <c r="C1263" s="109">
        <f t="shared" si="97"/>
        <v>0</v>
      </c>
      <c r="D1263" s="109">
        <f t="shared" si="99"/>
        <v>42533</v>
      </c>
      <c r="E1263">
        <f t="shared" si="95"/>
        <v>6</v>
      </c>
      <c r="F1263">
        <f t="shared" si="96"/>
        <v>2016</v>
      </c>
    </row>
    <row r="1264" spans="1:6" x14ac:dyDescent="0.25">
      <c r="A1264" s="109">
        <v>42537</v>
      </c>
      <c r="B1264">
        <f t="shared" si="98"/>
        <v>25</v>
      </c>
      <c r="C1264" s="109">
        <f t="shared" si="97"/>
        <v>0</v>
      </c>
      <c r="D1264" s="109">
        <f t="shared" si="99"/>
        <v>42533</v>
      </c>
      <c r="E1264">
        <f t="shared" si="95"/>
        <v>6</v>
      </c>
      <c r="F1264">
        <f t="shared" si="96"/>
        <v>2016</v>
      </c>
    </row>
    <row r="1265" spans="1:6" x14ac:dyDescent="0.25">
      <c r="A1265" s="109">
        <v>42538</v>
      </c>
      <c r="B1265">
        <f t="shared" si="98"/>
        <v>25</v>
      </c>
      <c r="C1265" s="109">
        <f t="shared" si="97"/>
        <v>0</v>
      </c>
      <c r="D1265" s="109">
        <f t="shared" si="99"/>
        <v>42533</v>
      </c>
      <c r="E1265">
        <f t="shared" si="95"/>
        <v>6</v>
      </c>
      <c r="F1265">
        <f t="shared" si="96"/>
        <v>2016</v>
      </c>
    </row>
    <row r="1266" spans="1:6" x14ac:dyDescent="0.25">
      <c r="A1266" s="109">
        <v>42539</v>
      </c>
      <c r="B1266">
        <f t="shared" si="98"/>
        <v>25</v>
      </c>
      <c r="C1266" s="109">
        <f t="shared" si="97"/>
        <v>0</v>
      </c>
      <c r="D1266" s="109">
        <f t="shared" si="99"/>
        <v>42533</v>
      </c>
      <c r="E1266">
        <f t="shared" si="95"/>
        <v>6</v>
      </c>
      <c r="F1266">
        <f t="shared" si="96"/>
        <v>2016</v>
      </c>
    </row>
    <row r="1267" spans="1:6" x14ac:dyDescent="0.25">
      <c r="A1267" s="109">
        <v>42540</v>
      </c>
      <c r="B1267">
        <f t="shared" si="98"/>
        <v>26</v>
      </c>
      <c r="C1267" s="109">
        <f t="shared" si="97"/>
        <v>42540</v>
      </c>
      <c r="D1267" s="109">
        <f t="shared" si="99"/>
        <v>42540</v>
      </c>
      <c r="E1267">
        <f t="shared" si="95"/>
        <v>6</v>
      </c>
      <c r="F1267">
        <f t="shared" si="96"/>
        <v>2016</v>
      </c>
    </row>
    <row r="1268" spans="1:6" x14ac:dyDescent="0.25">
      <c r="A1268" s="109">
        <v>42541</v>
      </c>
      <c r="B1268">
        <f t="shared" si="98"/>
        <v>26</v>
      </c>
      <c r="C1268" s="109">
        <f t="shared" si="97"/>
        <v>0</v>
      </c>
      <c r="D1268" s="109">
        <f t="shared" si="99"/>
        <v>42540</v>
      </c>
      <c r="E1268">
        <f t="shared" si="95"/>
        <v>6</v>
      </c>
      <c r="F1268">
        <f t="shared" si="96"/>
        <v>2016</v>
      </c>
    </row>
    <row r="1269" spans="1:6" x14ac:dyDescent="0.25">
      <c r="A1269" s="109">
        <v>42542</v>
      </c>
      <c r="B1269">
        <f t="shared" si="98"/>
        <v>26</v>
      </c>
      <c r="C1269" s="109">
        <f t="shared" si="97"/>
        <v>0</v>
      </c>
      <c r="D1269" s="109">
        <f t="shared" si="99"/>
        <v>42540</v>
      </c>
      <c r="E1269">
        <f t="shared" si="95"/>
        <v>6</v>
      </c>
      <c r="F1269">
        <f t="shared" si="96"/>
        <v>2016</v>
      </c>
    </row>
    <row r="1270" spans="1:6" x14ac:dyDescent="0.25">
      <c r="A1270" s="109">
        <v>42543</v>
      </c>
      <c r="B1270">
        <f t="shared" si="98"/>
        <v>26</v>
      </c>
      <c r="C1270" s="109">
        <f t="shared" si="97"/>
        <v>0</v>
      </c>
      <c r="D1270" s="109">
        <f t="shared" si="99"/>
        <v>42540</v>
      </c>
      <c r="E1270">
        <f t="shared" si="95"/>
        <v>6</v>
      </c>
      <c r="F1270">
        <f t="shared" si="96"/>
        <v>2016</v>
      </c>
    </row>
    <row r="1271" spans="1:6" x14ac:dyDescent="0.25">
      <c r="A1271" s="109">
        <v>42544</v>
      </c>
      <c r="B1271">
        <f t="shared" si="98"/>
        <v>26</v>
      </c>
      <c r="C1271" s="109">
        <f t="shared" si="97"/>
        <v>0</v>
      </c>
      <c r="D1271" s="109">
        <f t="shared" si="99"/>
        <v>42540</v>
      </c>
      <c r="E1271">
        <f t="shared" si="95"/>
        <v>6</v>
      </c>
      <c r="F1271">
        <f t="shared" si="96"/>
        <v>2016</v>
      </c>
    </row>
    <row r="1272" spans="1:6" x14ac:dyDescent="0.25">
      <c r="A1272" s="109">
        <v>42545</v>
      </c>
      <c r="B1272">
        <f t="shared" si="98"/>
        <v>26</v>
      </c>
      <c r="C1272" s="109">
        <f t="shared" si="97"/>
        <v>0</v>
      </c>
      <c r="D1272" s="109">
        <f t="shared" si="99"/>
        <v>42540</v>
      </c>
      <c r="E1272">
        <f t="shared" si="95"/>
        <v>6</v>
      </c>
      <c r="F1272">
        <f t="shared" si="96"/>
        <v>2016</v>
      </c>
    </row>
    <row r="1273" spans="1:6" x14ac:dyDescent="0.25">
      <c r="A1273" s="109">
        <v>42546</v>
      </c>
      <c r="B1273">
        <f t="shared" si="98"/>
        <v>26</v>
      </c>
      <c r="C1273" s="109">
        <f t="shared" si="97"/>
        <v>0</v>
      </c>
      <c r="D1273" s="109">
        <f t="shared" si="99"/>
        <v>42540</v>
      </c>
      <c r="E1273">
        <f t="shared" si="95"/>
        <v>6</v>
      </c>
      <c r="F1273">
        <f t="shared" si="96"/>
        <v>2016</v>
      </c>
    </row>
    <row r="1274" spans="1:6" x14ac:dyDescent="0.25">
      <c r="A1274" s="109">
        <v>42547</v>
      </c>
      <c r="B1274">
        <f t="shared" si="98"/>
        <v>27</v>
      </c>
      <c r="C1274" s="109">
        <f t="shared" si="97"/>
        <v>42547</v>
      </c>
      <c r="D1274" s="109">
        <f t="shared" si="99"/>
        <v>42547</v>
      </c>
      <c r="E1274">
        <f t="shared" si="95"/>
        <v>6</v>
      </c>
      <c r="F1274">
        <f t="shared" si="96"/>
        <v>2016</v>
      </c>
    </row>
    <row r="1275" spans="1:6" x14ac:dyDescent="0.25">
      <c r="A1275" s="109">
        <v>42548</v>
      </c>
      <c r="B1275">
        <f t="shared" si="98"/>
        <v>27</v>
      </c>
      <c r="C1275" s="109">
        <f t="shared" si="97"/>
        <v>0</v>
      </c>
      <c r="D1275" s="109">
        <f t="shared" si="99"/>
        <v>42547</v>
      </c>
      <c r="E1275">
        <f t="shared" si="95"/>
        <v>6</v>
      </c>
      <c r="F1275">
        <f t="shared" si="96"/>
        <v>2016</v>
      </c>
    </row>
    <row r="1276" spans="1:6" x14ac:dyDescent="0.25">
      <c r="A1276" s="109">
        <v>42549</v>
      </c>
      <c r="B1276">
        <f t="shared" si="98"/>
        <v>27</v>
      </c>
      <c r="C1276" s="109">
        <f t="shared" si="97"/>
        <v>0</v>
      </c>
      <c r="D1276" s="109">
        <f t="shared" si="99"/>
        <v>42547</v>
      </c>
      <c r="E1276">
        <f t="shared" si="95"/>
        <v>6</v>
      </c>
      <c r="F1276">
        <f t="shared" si="96"/>
        <v>2016</v>
      </c>
    </row>
    <row r="1277" spans="1:6" x14ac:dyDescent="0.25">
      <c r="A1277" s="109">
        <v>42550</v>
      </c>
      <c r="B1277">
        <f t="shared" si="98"/>
        <v>27</v>
      </c>
      <c r="C1277" s="109">
        <f t="shared" si="97"/>
        <v>0</v>
      </c>
      <c r="D1277" s="109">
        <f t="shared" si="99"/>
        <v>42547</v>
      </c>
      <c r="E1277">
        <f t="shared" si="95"/>
        <v>6</v>
      </c>
      <c r="F1277">
        <f t="shared" si="96"/>
        <v>2016</v>
      </c>
    </row>
    <row r="1278" spans="1:6" x14ac:dyDescent="0.25">
      <c r="A1278" s="109">
        <v>42551</v>
      </c>
      <c r="B1278">
        <f t="shared" si="98"/>
        <v>27</v>
      </c>
      <c r="C1278" s="109">
        <f t="shared" si="97"/>
        <v>0</v>
      </c>
      <c r="D1278" s="109">
        <f t="shared" si="99"/>
        <v>42547</v>
      </c>
      <c r="E1278">
        <f t="shared" si="95"/>
        <v>6</v>
      </c>
      <c r="F1278">
        <f t="shared" si="96"/>
        <v>2016</v>
      </c>
    </row>
    <row r="1279" spans="1:6" x14ac:dyDescent="0.25">
      <c r="A1279" s="109">
        <v>42552</v>
      </c>
      <c r="B1279">
        <f t="shared" si="98"/>
        <v>27</v>
      </c>
      <c r="C1279" s="109">
        <f t="shared" si="97"/>
        <v>0</v>
      </c>
      <c r="D1279" s="109">
        <f t="shared" si="99"/>
        <v>42547</v>
      </c>
      <c r="E1279">
        <f t="shared" si="95"/>
        <v>7</v>
      </c>
      <c r="F1279">
        <f t="shared" si="96"/>
        <v>2016</v>
      </c>
    </row>
    <row r="1280" spans="1:6" x14ac:dyDescent="0.25">
      <c r="A1280" s="109">
        <v>42553</v>
      </c>
      <c r="B1280">
        <f t="shared" si="98"/>
        <v>27</v>
      </c>
      <c r="C1280" s="109">
        <f t="shared" si="97"/>
        <v>0</v>
      </c>
      <c r="D1280" s="109">
        <f t="shared" si="99"/>
        <v>42547</v>
      </c>
      <c r="E1280">
        <f t="shared" si="95"/>
        <v>7</v>
      </c>
      <c r="F1280">
        <f t="shared" si="96"/>
        <v>2016</v>
      </c>
    </row>
    <row r="1281" spans="1:6" x14ac:dyDescent="0.25">
      <c r="A1281" s="109">
        <v>42554</v>
      </c>
      <c r="B1281">
        <f t="shared" si="98"/>
        <v>28</v>
      </c>
      <c r="C1281" s="109">
        <f t="shared" si="97"/>
        <v>42554</v>
      </c>
      <c r="D1281" s="109">
        <f t="shared" si="99"/>
        <v>42554</v>
      </c>
      <c r="E1281">
        <f t="shared" ref="E1281:E1344" si="100">MONTH(A1281)</f>
        <v>7</v>
      </c>
      <c r="F1281">
        <f t="shared" ref="F1281:F1344" si="101">YEAR(A1281)</f>
        <v>2016</v>
      </c>
    </row>
    <row r="1282" spans="1:6" x14ac:dyDescent="0.25">
      <c r="A1282" s="109">
        <v>42555</v>
      </c>
      <c r="B1282">
        <f t="shared" si="98"/>
        <v>28</v>
      </c>
      <c r="C1282" s="109">
        <f t="shared" ref="C1282:C1345" si="102">IF(IF(B1282=B1281,0,B1282)&gt;0,A1282,0)</f>
        <v>0</v>
      </c>
      <c r="D1282" s="109">
        <f t="shared" si="99"/>
        <v>42554</v>
      </c>
      <c r="E1282">
        <f t="shared" si="100"/>
        <v>7</v>
      </c>
      <c r="F1282">
        <f t="shared" si="101"/>
        <v>2016</v>
      </c>
    </row>
    <row r="1283" spans="1:6" x14ac:dyDescent="0.25">
      <c r="A1283" s="109">
        <v>42556</v>
      </c>
      <c r="B1283">
        <f t="shared" ref="B1283:B1346" si="103">WEEKNUM(A1283)</f>
        <v>28</v>
      </c>
      <c r="C1283" s="109">
        <f t="shared" si="102"/>
        <v>0</v>
      </c>
      <c r="D1283" s="109">
        <f t="shared" si="99"/>
        <v>42554</v>
      </c>
      <c r="E1283">
        <f t="shared" si="100"/>
        <v>7</v>
      </c>
      <c r="F1283">
        <f t="shared" si="101"/>
        <v>2016</v>
      </c>
    </row>
    <row r="1284" spans="1:6" x14ac:dyDescent="0.25">
      <c r="A1284" s="109">
        <v>42557</v>
      </c>
      <c r="B1284">
        <f t="shared" si="103"/>
        <v>28</v>
      </c>
      <c r="C1284" s="109">
        <f t="shared" si="102"/>
        <v>0</v>
      </c>
      <c r="D1284" s="109">
        <f t="shared" si="99"/>
        <v>42554</v>
      </c>
      <c r="E1284">
        <f t="shared" si="100"/>
        <v>7</v>
      </c>
      <c r="F1284">
        <f t="shared" si="101"/>
        <v>2016</v>
      </c>
    </row>
    <row r="1285" spans="1:6" x14ac:dyDescent="0.25">
      <c r="A1285" s="109">
        <v>42558</v>
      </c>
      <c r="B1285">
        <f t="shared" si="103"/>
        <v>28</v>
      </c>
      <c r="C1285" s="109">
        <f t="shared" si="102"/>
        <v>0</v>
      </c>
      <c r="D1285" s="109">
        <f t="shared" si="99"/>
        <v>42554</v>
      </c>
      <c r="E1285">
        <f t="shared" si="100"/>
        <v>7</v>
      </c>
      <c r="F1285">
        <f t="shared" si="101"/>
        <v>2016</v>
      </c>
    </row>
    <row r="1286" spans="1:6" x14ac:dyDescent="0.25">
      <c r="A1286" s="109">
        <v>42559</v>
      </c>
      <c r="B1286">
        <f t="shared" si="103"/>
        <v>28</v>
      </c>
      <c r="C1286" s="109">
        <f t="shared" si="102"/>
        <v>0</v>
      </c>
      <c r="D1286" s="109">
        <f t="shared" si="99"/>
        <v>42554</v>
      </c>
      <c r="E1286">
        <f t="shared" si="100"/>
        <v>7</v>
      </c>
      <c r="F1286">
        <f t="shared" si="101"/>
        <v>2016</v>
      </c>
    </row>
    <row r="1287" spans="1:6" x14ac:dyDescent="0.25">
      <c r="A1287" s="109">
        <v>42560</v>
      </c>
      <c r="B1287">
        <f t="shared" si="103"/>
        <v>28</v>
      </c>
      <c r="C1287" s="109">
        <f t="shared" si="102"/>
        <v>0</v>
      </c>
      <c r="D1287" s="109">
        <f t="shared" si="99"/>
        <v>42554</v>
      </c>
      <c r="E1287">
        <f t="shared" si="100"/>
        <v>7</v>
      </c>
      <c r="F1287">
        <f t="shared" si="101"/>
        <v>2016</v>
      </c>
    </row>
    <row r="1288" spans="1:6" x14ac:dyDescent="0.25">
      <c r="A1288" s="109">
        <v>42561</v>
      </c>
      <c r="B1288">
        <f t="shared" si="103"/>
        <v>29</v>
      </c>
      <c r="C1288" s="109">
        <f t="shared" si="102"/>
        <v>42561</v>
      </c>
      <c r="D1288" s="109">
        <f t="shared" ref="D1288:D1351" si="104">IF(C1288&gt;0,C1288,IF(C1287&gt;0,C1287,IF(C1286&gt;0,C1286,IF(C1285&gt;0,C1285,IF(C1284&gt;0,C1284,IF(C1283&gt;0,C1283,IF(C1282&gt;0,C1282,"ERROR")))))))</f>
        <v>42561</v>
      </c>
      <c r="E1288">
        <f t="shared" si="100"/>
        <v>7</v>
      </c>
      <c r="F1288">
        <f t="shared" si="101"/>
        <v>2016</v>
      </c>
    </row>
    <row r="1289" spans="1:6" x14ac:dyDescent="0.25">
      <c r="A1289" s="109">
        <v>42562</v>
      </c>
      <c r="B1289">
        <f t="shared" si="103"/>
        <v>29</v>
      </c>
      <c r="C1289" s="109">
        <f t="shared" si="102"/>
        <v>0</v>
      </c>
      <c r="D1289" s="109">
        <f t="shared" si="104"/>
        <v>42561</v>
      </c>
      <c r="E1289">
        <f t="shared" si="100"/>
        <v>7</v>
      </c>
      <c r="F1289">
        <f t="shared" si="101"/>
        <v>2016</v>
      </c>
    </row>
    <row r="1290" spans="1:6" x14ac:dyDescent="0.25">
      <c r="A1290" s="109">
        <v>42563</v>
      </c>
      <c r="B1290">
        <f t="shared" si="103"/>
        <v>29</v>
      </c>
      <c r="C1290" s="109">
        <f t="shared" si="102"/>
        <v>0</v>
      </c>
      <c r="D1290" s="109">
        <f t="shared" si="104"/>
        <v>42561</v>
      </c>
      <c r="E1290">
        <f t="shared" si="100"/>
        <v>7</v>
      </c>
      <c r="F1290">
        <f t="shared" si="101"/>
        <v>2016</v>
      </c>
    </row>
    <row r="1291" spans="1:6" x14ac:dyDescent="0.25">
      <c r="A1291" s="109">
        <v>42564</v>
      </c>
      <c r="B1291">
        <f t="shared" si="103"/>
        <v>29</v>
      </c>
      <c r="C1291" s="109">
        <f t="shared" si="102"/>
        <v>0</v>
      </c>
      <c r="D1291" s="109">
        <f t="shared" si="104"/>
        <v>42561</v>
      </c>
      <c r="E1291">
        <f t="shared" si="100"/>
        <v>7</v>
      </c>
      <c r="F1291">
        <f t="shared" si="101"/>
        <v>2016</v>
      </c>
    </row>
    <row r="1292" spans="1:6" x14ac:dyDescent="0.25">
      <c r="A1292" s="109">
        <v>42565</v>
      </c>
      <c r="B1292">
        <f t="shared" si="103"/>
        <v>29</v>
      </c>
      <c r="C1292" s="109">
        <f t="shared" si="102"/>
        <v>0</v>
      </c>
      <c r="D1292" s="109">
        <f t="shared" si="104"/>
        <v>42561</v>
      </c>
      <c r="E1292">
        <f t="shared" si="100"/>
        <v>7</v>
      </c>
      <c r="F1292">
        <f t="shared" si="101"/>
        <v>2016</v>
      </c>
    </row>
    <row r="1293" spans="1:6" x14ac:dyDescent="0.25">
      <c r="A1293" s="109">
        <v>42566</v>
      </c>
      <c r="B1293">
        <f t="shared" si="103"/>
        <v>29</v>
      </c>
      <c r="C1293" s="109">
        <f t="shared" si="102"/>
        <v>0</v>
      </c>
      <c r="D1293" s="109">
        <f t="shared" si="104"/>
        <v>42561</v>
      </c>
      <c r="E1293">
        <f t="shared" si="100"/>
        <v>7</v>
      </c>
      <c r="F1293">
        <f t="shared" si="101"/>
        <v>2016</v>
      </c>
    </row>
    <row r="1294" spans="1:6" x14ac:dyDescent="0.25">
      <c r="A1294" s="109">
        <v>42567</v>
      </c>
      <c r="B1294">
        <f t="shared" si="103"/>
        <v>29</v>
      </c>
      <c r="C1294" s="109">
        <f t="shared" si="102"/>
        <v>0</v>
      </c>
      <c r="D1294" s="109">
        <f t="shared" si="104"/>
        <v>42561</v>
      </c>
      <c r="E1294">
        <f t="shared" si="100"/>
        <v>7</v>
      </c>
      <c r="F1294">
        <f t="shared" si="101"/>
        <v>2016</v>
      </c>
    </row>
    <row r="1295" spans="1:6" x14ac:dyDescent="0.25">
      <c r="A1295" s="109">
        <v>42568</v>
      </c>
      <c r="B1295">
        <f t="shared" si="103"/>
        <v>30</v>
      </c>
      <c r="C1295" s="109">
        <f t="shared" si="102"/>
        <v>42568</v>
      </c>
      <c r="D1295" s="109">
        <f t="shared" si="104"/>
        <v>42568</v>
      </c>
      <c r="E1295">
        <f t="shared" si="100"/>
        <v>7</v>
      </c>
      <c r="F1295">
        <f t="shared" si="101"/>
        <v>2016</v>
      </c>
    </row>
    <row r="1296" spans="1:6" x14ac:dyDescent="0.25">
      <c r="A1296" s="109">
        <v>42569</v>
      </c>
      <c r="B1296">
        <f t="shared" si="103"/>
        <v>30</v>
      </c>
      <c r="C1296" s="109">
        <f t="shared" si="102"/>
        <v>0</v>
      </c>
      <c r="D1296" s="109">
        <f t="shared" si="104"/>
        <v>42568</v>
      </c>
      <c r="E1296">
        <f t="shared" si="100"/>
        <v>7</v>
      </c>
      <c r="F1296">
        <f t="shared" si="101"/>
        <v>2016</v>
      </c>
    </row>
    <row r="1297" spans="1:6" x14ac:dyDescent="0.25">
      <c r="A1297" s="109">
        <v>42570</v>
      </c>
      <c r="B1297">
        <f t="shared" si="103"/>
        <v>30</v>
      </c>
      <c r="C1297" s="109">
        <f t="shared" si="102"/>
        <v>0</v>
      </c>
      <c r="D1297" s="109">
        <f t="shared" si="104"/>
        <v>42568</v>
      </c>
      <c r="E1297">
        <f t="shared" si="100"/>
        <v>7</v>
      </c>
      <c r="F1297">
        <f t="shared" si="101"/>
        <v>2016</v>
      </c>
    </row>
    <row r="1298" spans="1:6" x14ac:dyDescent="0.25">
      <c r="A1298" s="109">
        <v>42571</v>
      </c>
      <c r="B1298">
        <f t="shared" si="103"/>
        <v>30</v>
      </c>
      <c r="C1298" s="109">
        <f t="shared" si="102"/>
        <v>0</v>
      </c>
      <c r="D1298" s="109">
        <f t="shared" si="104"/>
        <v>42568</v>
      </c>
      <c r="E1298">
        <f t="shared" si="100"/>
        <v>7</v>
      </c>
      <c r="F1298">
        <f t="shared" si="101"/>
        <v>2016</v>
      </c>
    </row>
    <row r="1299" spans="1:6" x14ac:dyDescent="0.25">
      <c r="A1299" s="109">
        <v>42572</v>
      </c>
      <c r="B1299">
        <f t="shared" si="103"/>
        <v>30</v>
      </c>
      <c r="C1299" s="109">
        <f t="shared" si="102"/>
        <v>0</v>
      </c>
      <c r="D1299" s="109">
        <f t="shared" si="104"/>
        <v>42568</v>
      </c>
      <c r="E1299">
        <f t="shared" si="100"/>
        <v>7</v>
      </c>
      <c r="F1299">
        <f t="shared" si="101"/>
        <v>2016</v>
      </c>
    </row>
    <row r="1300" spans="1:6" x14ac:dyDescent="0.25">
      <c r="A1300" s="109">
        <v>42573</v>
      </c>
      <c r="B1300">
        <f t="shared" si="103"/>
        <v>30</v>
      </c>
      <c r="C1300" s="109">
        <f t="shared" si="102"/>
        <v>0</v>
      </c>
      <c r="D1300" s="109">
        <f t="shared" si="104"/>
        <v>42568</v>
      </c>
      <c r="E1300">
        <f t="shared" si="100"/>
        <v>7</v>
      </c>
      <c r="F1300">
        <f t="shared" si="101"/>
        <v>2016</v>
      </c>
    </row>
    <row r="1301" spans="1:6" x14ac:dyDescent="0.25">
      <c r="A1301" s="109">
        <v>42574</v>
      </c>
      <c r="B1301">
        <f t="shared" si="103"/>
        <v>30</v>
      </c>
      <c r="C1301" s="109">
        <f t="shared" si="102"/>
        <v>0</v>
      </c>
      <c r="D1301" s="109">
        <f t="shared" si="104"/>
        <v>42568</v>
      </c>
      <c r="E1301">
        <f t="shared" si="100"/>
        <v>7</v>
      </c>
      <c r="F1301">
        <f t="shared" si="101"/>
        <v>2016</v>
      </c>
    </row>
    <row r="1302" spans="1:6" x14ac:dyDescent="0.25">
      <c r="A1302" s="109">
        <v>42575</v>
      </c>
      <c r="B1302">
        <f t="shared" si="103"/>
        <v>31</v>
      </c>
      <c r="C1302" s="109">
        <f t="shared" si="102"/>
        <v>42575</v>
      </c>
      <c r="D1302" s="109">
        <f t="shared" si="104"/>
        <v>42575</v>
      </c>
      <c r="E1302">
        <f t="shared" si="100"/>
        <v>7</v>
      </c>
      <c r="F1302">
        <f t="shared" si="101"/>
        <v>2016</v>
      </c>
    </row>
    <row r="1303" spans="1:6" x14ac:dyDescent="0.25">
      <c r="A1303" s="109">
        <v>42576</v>
      </c>
      <c r="B1303">
        <f t="shared" si="103"/>
        <v>31</v>
      </c>
      <c r="C1303" s="109">
        <f t="shared" si="102"/>
        <v>0</v>
      </c>
      <c r="D1303" s="109">
        <f t="shared" si="104"/>
        <v>42575</v>
      </c>
      <c r="E1303">
        <f t="shared" si="100"/>
        <v>7</v>
      </c>
      <c r="F1303">
        <f t="shared" si="101"/>
        <v>2016</v>
      </c>
    </row>
    <row r="1304" spans="1:6" x14ac:dyDescent="0.25">
      <c r="A1304" s="109">
        <v>42577</v>
      </c>
      <c r="B1304">
        <f t="shared" si="103"/>
        <v>31</v>
      </c>
      <c r="C1304" s="109">
        <f t="shared" si="102"/>
        <v>0</v>
      </c>
      <c r="D1304" s="109">
        <f t="shared" si="104"/>
        <v>42575</v>
      </c>
      <c r="E1304">
        <f t="shared" si="100"/>
        <v>7</v>
      </c>
      <c r="F1304">
        <f t="shared" si="101"/>
        <v>2016</v>
      </c>
    </row>
    <row r="1305" spans="1:6" x14ac:dyDescent="0.25">
      <c r="A1305" s="109">
        <v>42578</v>
      </c>
      <c r="B1305">
        <f t="shared" si="103"/>
        <v>31</v>
      </c>
      <c r="C1305" s="109">
        <f t="shared" si="102"/>
        <v>0</v>
      </c>
      <c r="D1305" s="109">
        <f t="shared" si="104"/>
        <v>42575</v>
      </c>
      <c r="E1305">
        <f t="shared" si="100"/>
        <v>7</v>
      </c>
      <c r="F1305">
        <f t="shared" si="101"/>
        <v>2016</v>
      </c>
    </row>
    <row r="1306" spans="1:6" x14ac:dyDescent="0.25">
      <c r="A1306" s="109">
        <v>42579</v>
      </c>
      <c r="B1306">
        <f t="shared" si="103"/>
        <v>31</v>
      </c>
      <c r="C1306" s="109">
        <f t="shared" si="102"/>
        <v>0</v>
      </c>
      <c r="D1306" s="109">
        <f t="shared" si="104"/>
        <v>42575</v>
      </c>
      <c r="E1306">
        <f t="shared" si="100"/>
        <v>7</v>
      </c>
      <c r="F1306">
        <f t="shared" si="101"/>
        <v>2016</v>
      </c>
    </row>
    <row r="1307" spans="1:6" x14ac:dyDescent="0.25">
      <c r="A1307" s="109">
        <v>42580</v>
      </c>
      <c r="B1307">
        <f t="shared" si="103"/>
        <v>31</v>
      </c>
      <c r="C1307" s="109">
        <f t="shared" si="102"/>
        <v>0</v>
      </c>
      <c r="D1307" s="109">
        <f t="shared" si="104"/>
        <v>42575</v>
      </c>
      <c r="E1307">
        <f t="shared" si="100"/>
        <v>7</v>
      </c>
      <c r="F1307">
        <f t="shared" si="101"/>
        <v>2016</v>
      </c>
    </row>
    <row r="1308" spans="1:6" x14ac:dyDescent="0.25">
      <c r="A1308" s="109">
        <v>42581</v>
      </c>
      <c r="B1308">
        <f t="shared" si="103"/>
        <v>31</v>
      </c>
      <c r="C1308" s="109">
        <f t="shared" si="102"/>
        <v>0</v>
      </c>
      <c r="D1308" s="109">
        <f t="shared" si="104"/>
        <v>42575</v>
      </c>
      <c r="E1308">
        <f t="shared" si="100"/>
        <v>7</v>
      </c>
      <c r="F1308">
        <f t="shared" si="101"/>
        <v>2016</v>
      </c>
    </row>
    <row r="1309" spans="1:6" x14ac:dyDescent="0.25">
      <c r="A1309" s="109">
        <v>42582</v>
      </c>
      <c r="B1309">
        <f t="shared" si="103"/>
        <v>32</v>
      </c>
      <c r="C1309" s="109">
        <f t="shared" si="102"/>
        <v>42582</v>
      </c>
      <c r="D1309" s="109">
        <f t="shared" si="104"/>
        <v>42582</v>
      </c>
      <c r="E1309">
        <f t="shared" si="100"/>
        <v>7</v>
      </c>
      <c r="F1309">
        <f t="shared" si="101"/>
        <v>2016</v>
      </c>
    </row>
    <row r="1310" spans="1:6" x14ac:dyDescent="0.25">
      <c r="A1310" s="109">
        <v>42583</v>
      </c>
      <c r="B1310">
        <f t="shared" si="103"/>
        <v>32</v>
      </c>
      <c r="C1310" s="109">
        <f t="shared" si="102"/>
        <v>0</v>
      </c>
      <c r="D1310" s="109">
        <f t="shared" si="104"/>
        <v>42582</v>
      </c>
      <c r="E1310">
        <f t="shared" si="100"/>
        <v>8</v>
      </c>
      <c r="F1310">
        <f t="shared" si="101"/>
        <v>2016</v>
      </c>
    </row>
    <row r="1311" spans="1:6" x14ac:dyDescent="0.25">
      <c r="A1311" s="109">
        <v>42584</v>
      </c>
      <c r="B1311">
        <f t="shared" si="103"/>
        <v>32</v>
      </c>
      <c r="C1311" s="109">
        <f t="shared" si="102"/>
        <v>0</v>
      </c>
      <c r="D1311" s="109">
        <f t="shared" si="104"/>
        <v>42582</v>
      </c>
      <c r="E1311">
        <f t="shared" si="100"/>
        <v>8</v>
      </c>
      <c r="F1311">
        <f t="shared" si="101"/>
        <v>2016</v>
      </c>
    </row>
    <row r="1312" spans="1:6" x14ac:dyDescent="0.25">
      <c r="A1312" s="109">
        <v>42585</v>
      </c>
      <c r="B1312">
        <f t="shared" si="103"/>
        <v>32</v>
      </c>
      <c r="C1312" s="109">
        <f t="shared" si="102"/>
        <v>0</v>
      </c>
      <c r="D1312" s="109">
        <f t="shared" si="104"/>
        <v>42582</v>
      </c>
      <c r="E1312">
        <f t="shared" si="100"/>
        <v>8</v>
      </c>
      <c r="F1312">
        <f t="shared" si="101"/>
        <v>2016</v>
      </c>
    </row>
    <row r="1313" spans="1:6" x14ac:dyDescent="0.25">
      <c r="A1313" s="109">
        <v>42586</v>
      </c>
      <c r="B1313">
        <f t="shared" si="103"/>
        <v>32</v>
      </c>
      <c r="C1313" s="109">
        <f t="shared" si="102"/>
        <v>0</v>
      </c>
      <c r="D1313" s="109">
        <f t="shared" si="104"/>
        <v>42582</v>
      </c>
      <c r="E1313">
        <f t="shared" si="100"/>
        <v>8</v>
      </c>
      <c r="F1313">
        <f t="shared" si="101"/>
        <v>2016</v>
      </c>
    </row>
    <row r="1314" spans="1:6" x14ac:dyDescent="0.25">
      <c r="A1314" s="109">
        <v>42587</v>
      </c>
      <c r="B1314">
        <f t="shared" si="103"/>
        <v>32</v>
      </c>
      <c r="C1314" s="109">
        <f t="shared" si="102"/>
        <v>0</v>
      </c>
      <c r="D1314" s="109">
        <f t="shared" si="104"/>
        <v>42582</v>
      </c>
      <c r="E1314">
        <f t="shared" si="100"/>
        <v>8</v>
      </c>
      <c r="F1314">
        <f t="shared" si="101"/>
        <v>2016</v>
      </c>
    </row>
    <row r="1315" spans="1:6" x14ac:dyDescent="0.25">
      <c r="A1315" s="109">
        <v>42588</v>
      </c>
      <c r="B1315">
        <f t="shared" si="103"/>
        <v>32</v>
      </c>
      <c r="C1315" s="109">
        <f t="shared" si="102"/>
        <v>0</v>
      </c>
      <c r="D1315" s="109">
        <f t="shared" si="104"/>
        <v>42582</v>
      </c>
      <c r="E1315">
        <f t="shared" si="100"/>
        <v>8</v>
      </c>
      <c r="F1315">
        <f t="shared" si="101"/>
        <v>2016</v>
      </c>
    </row>
    <row r="1316" spans="1:6" x14ac:dyDescent="0.25">
      <c r="A1316" s="109">
        <v>42589</v>
      </c>
      <c r="B1316">
        <f t="shared" si="103"/>
        <v>33</v>
      </c>
      <c r="C1316" s="109">
        <f t="shared" si="102"/>
        <v>42589</v>
      </c>
      <c r="D1316" s="109">
        <f t="shared" si="104"/>
        <v>42589</v>
      </c>
      <c r="E1316">
        <f t="shared" si="100"/>
        <v>8</v>
      </c>
      <c r="F1316">
        <f t="shared" si="101"/>
        <v>2016</v>
      </c>
    </row>
    <row r="1317" spans="1:6" x14ac:dyDescent="0.25">
      <c r="A1317" s="109">
        <v>42590</v>
      </c>
      <c r="B1317">
        <f t="shared" si="103"/>
        <v>33</v>
      </c>
      <c r="C1317" s="109">
        <f t="shared" si="102"/>
        <v>0</v>
      </c>
      <c r="D1317" s="109">
        <f t="shared" si="104"/>
        <v>42589</v>
      </c>
      <c r="E1317">
        <f t="shared" si="100"/>
        <v>8</v>
      </c>
      <c r="F1317">
        <f t="shared" si="101"/>
        <v>2016</v>
      </c>
    </row>
    <row r="1318" spans="1:6" x14ac:dyDescent="0.25">
      <c r="A1318" s="109">
        <v>42591</v>
      </c>
      <c r="B1318">
        <f t="shared" si="103"/>
        <v>33</v>
      </c>
      <c r="C1318" s="109">
        <f t="shared" si="102"/>
        <v>0</v>
      </c>
      <c r="D1318" s="109">
        <f t="shared" si="104"/>
        <v>42589</v>
      </c>
      <c r="E1318">
        <f t="shared" si="100"/>
        <v>8</v>
      </c>
      <c r="F1318">
        <f t="shared" si="101"/>
        <v>2016</v>
      </c>
    </row>
    <row r="1319" spans="1:6" x14ac:dyDescent="0.25">
      <c r="A1319" s="109">
        <v>42592</v>
      </c>
      <c r="B1319">
        <f t="shared" si="103"/>
        <v>33</v>
      </c>
      <c r="C1319" s="109">
        <f t="shared" si="102"/>
        <v>0</v>
      </c>
      <c r="D1319" s="109">
        <f t="shared" si="104"/>
        <v>42589</v>
      </c>
      <c r="E1319">
        <f t="shared" si="100"/>
        <v>8</v>
      </c>
      <c r="F1319">
        <f t="shared" si="101"/>
        <v>2016</v>
      </c>
    </row>
    <row r="1320" spans="1:6" x14ac:dyDescent="0.25">
      <c r="A1320" s="109">
        <v>42593</v>
      </c>
      <c r="B1320">
        <f t="shared" si="103"/>
        <v>33</v>
      </c>
      <c r="C1320" s="109">
        <f t="shared" si="102"/>
        <v>0</v>
      </c>
      <c r="D1320" s="109">
        <f t="shared" si="104"/>
        <v>42589</v>
      </c>
      <c r="E1320">
        <f t="shared" si="100"/>
        <v>8</v>
      </c>
      <c r="F1320">
        <f t="shared" si="101"/>
        <v>2016</v>
      </c>
    </row>
    <row r="1321" spans="1:6" x14ac:dyDescent="0.25">
      <c r="A1321" s="109">
        <v>42594</v>
      </c>
      <c r="B1321">
        <f t="shared" si="103"/>
        <v>33</v>
      </c>
      <c r="C1321" s="109">
        <f t="shared" si="102"/>
        <v>0</v>
      </c>
      <c r="D1321" s="109">
        <f t="shared" si="104"/>
        <v>42589</v>
      </c>
      <c r="E1321">
        <f t="shared" si="100"/>
        <v>8</v>
      </c>
      <c r="F1321">
        <f t="shared" si="101"/>
        <v>2016</v>
      </c>
    </row>
    <row r="1322" spans="1:6" x14ac:dyDescent="0.25">
      <c r="A1322" s="109">
        <v>42595</v>
      </c>
      <c r="B1322">
        <f t="shared" si="103"/>
        <v>33</v>
      </c>
      <c r="C1322" s="109">
        <f t="shared" si="102"/>
        <v>0</v>
      </c>
      <c r="D1322" s="109">
        <f t="shared" si="104"/>
        <v>42589</v>
      </c>
      <c r="E1322">
        <f t="shared" si="100"/>
        <v>8</v>
      </c>
      <c r="F1322">
        <f t="shared" si="101"/>
        <v>2016</v>
      </c>
    </row>
    <row r="1323" spans="1:6" x14ac:dyDescent="0.25">
      <c r="A1323" s="109">
        <v>42596</v>
      </c>
      <c r="B1323">
        <f t="shared" si="103"/>
        <v>34</v>
      </c>
      <c r="C1323" s="109">
        <f t="shared" si="102"/>
        <v>42596</v>
      </c>
      <c r="D1323" s="109">
        <f t="shared" si="104"/>
        <v>42596</v>
      </c>
      <c r="E1323">
        <f t="shared" si="100"/>
        <v>8</v>
      </c>
      <c r="F1323">
        <f t="shared" si="101"/>
        <v>2016</v>
      </c>
    </row>
    <row r="1324" spans="1:6" x14ac:dyDescent="0.25">
      <c r="A1324" s="109">
        <v>42597</v>
      </c>
      <c r="B1324">
        <f t="shared" si="103"/>
        <v>34</v>
      </c>
      <c r="C1324" s="109">
        <f t="shared" si="102"/>
        <v>0</v>
      </c>
      <c r="D1324" s="109">
        <f t="shared" si="104"/>
        <v>42596</v>
      </c>
      <c r="E1324">
        <f t="shared" si="100"/>
        <v>8</v>
      </c>
      <c r="F1324">
        <f t="shared" si="101"/>
        <v>2016</v>
      </c>
    </row>
    <row r="1325" spans="1:6" x14ac:dyDescent="0.25">
      <c r="A1325" s="109">
        <v>42598</v>
      </c>
      <c r="B1325">
        <f t="shared" si="103"/>
        <v>34</v>
      </c>
      <c r="C1325" s="109">
        <f t="shared" si="102"/>
        <v>0</v>
      </c>
      <c r="D1325" s="109">
        <f t="shared" si="104"/>
        <v>42596</v>
      </c>
      <c r="E1325">
        <f t="shared" si="100"/>
        <v>8</v>
      </c>
      <c r="F1325">
        <f t="shared" si="101"/>
        <v>2016</v>
      </c>
    </row>
    <row r="1326" spans="1:6" x14ac:dyDescent="0.25">
      <c r="A1326" s="109">
        <v>42599</v>
      </c>
      <c r="B1326">
        <f t="shared" si="103"/>
        <v>34</v>
      </c>
      <c r="C1326" s="109">
        <f t="shared" si="102"/>
        <v>0</v>
      </c>
      <c r="D1326" s="109">
        <f t="shared" si="104"/>
        <v>42596</v>
      </c>
      <c r="E1326">
        <f t="shared" si="100"/>
        <v>8</v>
      </c>
      <c r="F1326">
        <f t="shared" si="101"/>
        <v>2016</v>
      </c>
    </row>
    <row r="1327" spans="1:6" x14ac:dyDescent="0.25">
      <c r="A1327" s="109">
        <v>42600</v>
      </c>
      <c r="B1327">
        <f t="shared" si="103"/>
        <v>34</v>
      </c>
      <c r="C1327" s="109">
        <f t="shared" si="102"/>
        <v>0</v>
      </c>
      <c r="D1327" s="109">
        <f t="shared" si="104"/>
        <v>42596</v>
      </c>
      <c r="E1327">
        <f t="shared" si="100"/>
        <v>8</v>
      </c>
      <c r="F1327">
        <f t="shared" si="101"/>
        <v>2016</v>
      </c>
    </row>
    <row r="1328" spans="1:6" x14ac:dyDescent="0.25">
      <c r="A1328" s="109">
        <v>42601</v>
      </c>
      <c r="B1328">
        <f t="shared" si="103"/>
        <v>34</v>
      </c>
      <c r="C1328" s="109">
        <f t="shared" si="102"/>
        <v>0</v>
      </c>
      <c r="D1328" s="109">
        <f t="shared" si="104"/>
        <v>42596</v>
      </c>
      <c r="E1328">
        <f t="shared" si="100"/>
        <v>8</v>
      </c>
      <c r="F1328">
        <f t="shared" si="101"/>
        <v>2016</v>
      </c>
    </row>
    <row r="1329" spans="1:6" x14ac:dyDescent="0.25">
      <c r="A1329" s="109">
        <v>42602</v>
      </c>
      <c r="B1329">
        <f t="shared" si="103"/>
        <v>34</v>
      </c>
      <c r="C1329" s="109">
        <f t="shared" si="102"/>
        <v>0</v>
      </c>
      <c r="D1329" s="109">
        <f t="shared" si="104"/>
        <v>42596</v>
      </c>
      <c r="E1329">
        <f t="shared" si="100"/>
        <v>8</v>
      </c>
      <c r="F1329">
        <f t="shared" si="101"/>
        <v>2016</v>
      </c>
    </row>
    <row r="1330" spans="1:6" x14ac:dyDescent="0.25">
      <c r="A1330" s="109">
        <v>42603</v>
      </c>
      <c r="B1330">
        <f t="shared" si="103"/>
        <v>35</v>
      </c>
      <c r="C1330" s="109">
        <f t="shared" si="102"/>
        <v>42603</v>
      </c>
      <c r="D1330" s="109">
        <f t="shared" si="104"/>
        <v>42603</v>
      </c>
      <c r="E1330">
        <f t="shared" si="100"/>
        <v>8</v>
      </c>
      <c r="F1330">
        <f t="shared" si="101"/>
        <v>2016</v>
      </c>
    </row>
    <row r="1331" spans="1:6" x14ac:dyDescent="0.25">
      <c r="A1331" s="109">
        <v>42604</v>
      </c>
      <c r="B1331">
        <f t="shared" si="103"/>
        <v>35</v>
      </c>
      <c r="C1331" s="109">
        <f t="shared" si="102"/>
        <v>0</v>
      </c>
      <c r="D1331" s="109">
        <f t="shared" si="104"/>
        <v>42603</v>
      </c>
      <c r="E1331">
        <f t="shared" si="100"/>
        <v>8</v>
      </c>
      <c r="F1331">
        <f t="shared" si="101"/>
        <v>2016</v>
      </c>
    </row>
    <row r="1332" spans="1:6" x14ac:dyDescent="0.25">
      <c r="A1332" s="109">
        <v>42605</v>
      </c>
      <c r="B1332">
        <f t="shared" si="103"/>
        <v>35</v>
      </c>
      <c r="C1332" s="109">
        <f t="shared" si="102"/>
        <v>0</v>
      </c>
      <c r="D1332" s="109">
        <f t="shared" si="104"/>
        <v>42603</v>
      </c>
      <c r="E1332">
        <f t="shared" si="100"/>
        <v>8</v>
      </c>
      <c r="F1332">
        <f t="shared" si="101"/>
        <v>2016</v>
      </c>
    </row>
    <row r="1333" spans="1:6" x14ac:dyDescent="0.25">
      <c r="A1333" s="109">
        <v>42606</v>
      </c>
      <c r="B1333">
        <f t="shared" si="103"/>
        <v>35</v>
      </c>
      <c r="C1333" s="109">
        <f t="shared" si="102"/>
        <v>0</v>
      </c>
      <c r="D1333" s="109">
        <f t="shared" si="104"/>
        <v>42603</v>
      </c>
      <c r="E1333">
        <f t="shared" si="100"/>
        <v>8</v>
      </c>
      <c r="F1333">
        <f t="shared" si="101"/>
        <v>2016</v>
      </c>
    </row>
    <row r="1334" spans="1:6" x14ac:dyDescent="0.25">
      <c r="A1334" s="109">
        <v>42607</v>
      </c>
      <c r="B1334">
        <f t="shared" si="103"/>
        <v>35</v>
      </c>
      <c r="C1334" s="109">
        <f t="shared" si="102"/>
        <v>0</v>
      </c>
      <c r="D1334" s="109">
        <f t="shared" si="104"/>
        <v>42603</v>
      </c>
      <c r="E1334">
        <f t="shared" si="100"/>
        <v>8</v>
      </c>
      <c r="F1334">
        <f t="shared" si="101"/>
        <v>2016</v>
      </c>
    </row>
    <row r="1335" spans="1:6" x14ac:dyDescent="0.25">
      <c r="A1335" s="109">
        <v>42608</v>
      </c>
      <c r="B1335">
        <f t="shared" si="103"/>
        <v>35</v>
      </c>
      <c r="C1335" s="109">
        <f t="shared" si="102"/>
        <v>0</v>
      </c>
      <c r="D1335" s="109">
        <f t="shared" si="104"/>
        <v>42603</v>
      </c>
      <c r="E1335">
        <f t="shared" si="100"/>
        <v>8</v>
      </c>
      <c r="F1335">
        <f t="shared" si="101"/>
        <v>2016</v>
      </c>
    </row>
    <row r="1336" spans="1:6" x14ac:dyDescent="0.25">
      <c r="A1336" s="109">
        <v>42609</v>
      </c>
      <c r="B1336">
        <f t="shared" si="103"/>
        <v>35</v>
      </c>
      <c r="C1336" s="109">
        <f t="shared" si="102"/>
        <v>0</v>
      </c>
      <c r="D1336" s="109">
        <f t="shared" si="104"/>
        <v>42603</v>
      </c>
      <c r="E1336">
        <f t="shared" si="100"/>
        <v>8</v>
      </c>
      <c r="F1336">
        <f t="shared" si="101"/>
        <v>2016</v>
      </c>
    </row>
    <row r="1337" spans="1:6" x14ac:dyDescent="0.25">
      <c r="A1337" s="109">
        <v>42610</v>
      </c>
      <c r="B1337">
        <f t="shared" si="103"/>
        <v>36</v>
      </c>
      <c r="C1337" s="109">
        <f t="shared" si="102"/>
        <v>42610</v>
      </c>
      <c r="D1337" s="109">
        <f t="shared" si="104"/>
        <v>42610</v>
      </c>
      <c r="E1337">
        <f t="shared" si="100"/>
        <v>8</v>
      </c>
      <c r="F1337">
        <f t="shared" si="101"/>
        <v>2016</v>
      </c>
    </row>
    <row r="1338" spans="1:6" x14ac:dyDescent="0.25">
      <c r="A1338" s="109">
        <v>42611</v>
      </c>
      <c r="B1338">
        <f t="shared" si="103"/>
        <v>36</v>
      </c>
      <c r="C1338" s="109">
        <f t="shared" si="102"/>
        <v>0</v>
      </c>
      <c r="D1338" s="109">
        <f t="shared" si="104"/>
        <v>42610</v>
      </c>
      <c r="E1338">
        <f t="shared" si="100"/>
        <v>8</v>
      </c>
      <c r="F1338">
        <f t="shared" si="101"/>
        <v>2016</v>
      </c>
    </row>
    <row r="1339" spans="1:6" x14ac:dyDescent="0.25">
      <c r="A1339" s="109">
        <v>42612</v>
      </c>
      <c r="B1339">
        <f t="shared" si="103"/>
        <v>36</v>
      </c>
      <c r="C1339" s="109">
        <f t="shared" si="102"/>
        <v>0</v>
      </c>
      <c r="D1339" s="109">
        <f t="shared" si="104"/>
        <v>42610</v>
      </c>
      <c r="E1339">
        <f t="shared" si="100"/>
        <v>8</v>
      </c>
      <c r="F1339">
        <f t="shared" si="101"/>
        <v>2016</v>
      </c>
    </row>
    <row r="1340" spans="1:6" x14ac:dyDescent="0.25">
      <c r="A1340" s="109">
        <v>42613</v>
      </c>
      <c r="B1340">
        <f t="shared" si="103"/>
        <v>36</v>
      </c>
      <c r="C1340" s="109">
        <f t="shared" si="102"/>
        <v>0</v>
      </c>
      <c r="D1340" s="109">
        <f t="shared" si="104"/>
        <v>42610</v>
      </c>
      <c r="E1340">
        <f t="shared" si="100"/>
        <v>8</v>
      </c>
      <c r="F1340">
        <f t="shared" si="101"/>
        <v>2016</v>
      </c>
    </row>
    <row r="1341" spans="1:6" x14ac:dyDescent="0.25">
      <c r="A1341" s="109">
        <v>42614</v>
      </c>
      <c r="B1341">
        <f t="shared" si="103"/>
        <v>36</v>
      </c>
      <c r="C1341" s="109">
        <f t="shared" si="102"/>
        <v>0</v>
      </c>
      <c r="D1341" s="109">
        <f t="shared" si="104"/>
        <v>42610</v>
      </c>
      <c r="E1341">
        <f t="shared" si="100"/>
        <v>9</v>
      </c>
      <c r="F1341">
        <f t="shared" si="101"/>
        <v>2016</v>
      </c>
    </row>
    <row r="1342" spans="1:6" x14ac:dyDescent="0.25">
      <c r="A1342" s="109">
        <v>42615</v>
      </c>
      <c r="B1342">
        <f t="shared" si="103"/>
        <v>36</v>
      </c>
      <c r="C1342" s="109">
        <f t="shared" si="102"/>
        <v>0</v>
      </c>
      <c r="D1342" s="109">
        <f t="shared" si="104"/>
        <v>42610</v>
      </c>
      <c r="E1342">
        <f t="shared" si="100"/>
        <v>9</v>
      </c>
      <c r="F1342">
        <f t="shared" si="101"/>
        <v>2016</v>
      </c>
    </row>
    <row r="1343" spans="1:6" x14ac:dyDescent="0.25">
      <c r="A1343" s="109">
        <v>42616</v>
      </c>
      <c r="B1343">
        <f t="shared" si="103"/>
        <v>36</v>
      </c>
      <c r="C1343" s="109">
        <f t="shared" si="102"/>
        <v>0</v>
      </c>
      <c r="D1343" s="109">
        <f t="shared" si="104"/>
        <v>42610</v>
      </c>
      <c r="E1343">
        <f t="shared" si="100"/>
        <v>9</v>
      </c>
      <c r="F1343">
        <f t="shared" si="101"/>
        <v>2016</v>
      </c>
    </row>
    <row r="1344" spans="1:6" x14ac:dyDescent="0.25">
      <c r="A1344" s="109">
        <v>42617</v>
      </c>
      <c r="B1344">
        <f t="shared" si="103"/>
        <v>37</v>
      </c>
      <c r="C1344" s="109">
        <f t="shared" si="102"/>
        <v>42617</v>
      </c>
      <c r="D1344" s="109">
        <f t="shared" si="104"/>
        <v>42617</v>
      </c>
      <c r="E1344">
        <f t="shared" si="100"/>
        <v>9</v>
      </c>
      <c r="F1344">
        <f t="shared" si="101"/>
        <v>2016</v>
      </c>
    </row>
    <row r="1345" spans="1:6" x14ac:dyDescent="0.25">
      <c r="A1345" s="109">
        <v>42618</v>
      </c>
      <c r="B1345">
        <f t="shared" si="103"/>
        <v>37</v>
      </c>
      <c r="C1345" s="109">
        <f t="shared" si="102"/>
        <v>0</v>
      </c>
      <c r="D1345" s="109">
        <f t="shared" si="104"/>
        <v>42617</v>
      </c>
      <c r="E1345">
        <f t="shared" ref="E1345:E1408" si="105">MONTH(A1345)</f>
        <v>9</v>
      </c>
      <c r="F1345">
        <f t="shared" ref="F1345:F1408" si="106">YEAR(A1345)</f>
        <v>2016</v>
      </c>
    </row>
    <row r="1346" spans="1:6" x14ac:dyDescent="0.25">
      <c r="A1346" s="109">
        <v>42619</v>
      </c>
      <c r="B1346">
        <f t="shared" si="103"/>
        <v>37</v>
      </c>
      <c r="C1346" s="109">
        <f t="shared" ref="C1346:C1409" si="107">IF(IF(B1346=B1345,0,B1346)&gt;0,A1346,0)</f>
        <v>0</v>
      </c>
      <c r="D1346" s="109">
        <f t="shared" si="104"/>
        <v>42617</v>
      </c>
      <c r="E1346">
        <f t="shared" si="105"/>
        <v>9</v>
      </c>
      <c r="F1346">
        <f t="shared" si="106"/>
        <v>2016</v>
      </c>
    </row>
    <row r="1347" spans="1:6" x14ac:dyDescent="0.25">
      <c r="A1347" s="109">
        <v>42620</v>
      </c>
      <c r="B1347">
        <f t="shared" ref="B1347:B1410" si="108">WEEKNUM(A1347)</f>
        <v>37</v>
      </c>
      <c r="C1347" s="109">
        <f t="shared" si="107"/>
        <v>0</v>
      </c>
      <c r="D1347" s="109">
        <f t="shared" si="104"/>
        <v>42617</v>
      </c>
      <c r="E1347">
        <f t="shared" si="105"/>
        <v>9</v>
      </c>
      <c r="F1347">
        <f t="shared" si="106"/>
        <v>2016</v>
      </c>
    </row>
    <row r="1348" spans="1:6" x14ac:dyDescent="0.25">
      <c r="A1348" s="109">
        <v>42621</v>
      </c>
      <c r="B1348">
        <f t="shared" si="108"/>
        <v>37</v>
      </c>
      <c r="C1348" s="109">
        <f t="shared" si="107"/>
        <v>0</v>
      </c>
      <c r="D1348" s="109">
        <f t="shared" si="104"/>
        <v>42617</v>
      </c>
      <c r="E1348">
        <f t="shared" si="105"/>
        <v>9</v>
      </c>
      <c r="F1348">
        <f t="shared" si="106"/>
        <v>2016</v>
      </c>
    </row>
    <row r="1349" spans="1:6" x14ac:dyDescent="0.25">
      <c r="A1349" s="109">
        <v>42622</v>
      </c>
      <c r="B1349">
        <f t="shared" si="108"/>
        <v>37</v>
      </c>
      <c r="C1349" s="109">
        <f t="shared" si="107"/>
        <v>0</v>
      </c>
      <c r="D1349" s="109">
        <f t="shared" si="104"/>
        <v>42617</v>
      </c>
      <c r="E1349">
        <f t="shared" si="105"/>
        <v>9</v>
      </c>
      <c r="F1349">
        <f t="shared" si="106"/>
        <v>2016</v>
      </c>
    </row>
    <row r="1350" spans="1:6" x14ac:dyDescent="0.25">
      <c r="A1350" s="109">
        <v>42623</v>
      </c>
      <c r="B1350">
        <f t="shared" si="108"/>
        <v>37</v>
      </c>
      <c r="C1350" s="109">
        <f t="shared" si="107"/>
        <v>0</v>
      </c>
      <c r="D1350" s="109">
        <f t="shared" si="104"/>
        <v>42617</v>
      </c>
      <c r="E1350">
        <f t="shared" si="105"/>
        <v>9</v>
      </c>
      <c r="F1350">
        <f t="shared" si="106"/>
        <v>2016</v>
      </c>
    </row>
    <row r="1351" spans="1:6" x14ac:dyDescent="0.25">
      <c r="A1351" s="109">
        <v>42624</v>
      </c>
      <c r="B1351">
        <f t="shared" si="108"/>
        <v>38</v>
      </c>
      <c r="C1351" s="109">
        <f t="shared" si="107"/>
        <v>42624</v>
      </c>
      <c r="D1351" s="109">
        <f t="shared" si="104"/>
        <v>42624</v>
      </c>
      <c r="E1351">
        <f t="shared" si="105"/>
        <v>9</v>
      </c>
      <c r="F1351">
        <f t="shared" si="106"/>
        <v>2016</v>
      </c>
    </row>
    <row r="1352" spans="1:6" x14ac:dyDescent="0.25">
      <c r="A1352" s="109">
        <v>42625</v>
      </c>
      <c r="B1352">
        <f t="shared" si="108"/>
        <v>38</v>
      </c>
      <c r="C1352" s="109">
        <f t="shared" si="107"/>
        <v>0</v>
      </c>
      <c r="D1352" s="109">
        <f t="shared" ref="D1352:D1415" si="109">IF(C1352&gt;0,C1352,IF(C1351&gt;0,C1351,IF(C1350&gt;0,C1350,IF(C1349&gt;0,C1349,IF(C1348&gt;0,C1348,IF(C1347&gt;0,C1347,IF(C1346&gt;0,C1346,"ERROR")))))))</f>
        <v>42624</v>
      </c>
      <c r="E1352">
        <f t="shared" si="105"/>
        <v>9</v>
      </c>
      <c r="F1352">
        <f t="shared" si="106"/>
        <v>2016</v>
      </c>
    </row>
    <row r="1353" spans="1:6" x14ac:dyDescent="0.25">
      <c r="A1353" s="109">
        <v>42626</v>
      </c>
      <c r="B1353">
        <f t="shared" si="108"/>
        <v>38</v>
      </c>
      <c r="C1353" s="109">
        <f t="shared" si="107"/>
        <v>0</v>
      </c>
      <c r="D1353" s="109">
        <f t="shared" si="109"/>
        <v>42624</v>
      </c>
      <c r="E1353">
        <f t="shared" si="105"/>
        <v>9</v>
      </c>
      <c r="F1353">
        <f t="shared" si="106"/>
        <v>2016</v>
      </c>
    </row>
    <row r="1354" spans="1:6" x14ac:dyDescent="0.25">
      <c r="A1354" s="109">
        <v>42627</v>
      </c>
      <c r="B1354">
        <f t="shared" si="108"/>
        <v>38</v>
      </c>
      <c r="C1354" s="109">
        <f t="shared" si="107"/>
        <v>0</v>
      </c>
      <c r="D1354" s="109">
        <f t="shared" si="109"/>
        <v>42624</v>
      </c>
      <c r="E1354">
        <f t="shared" si="105"/>
        <v>9</v>
      </c>
      <c r="F1354">
        <f t="shared" si="106"/>
        <v>2016</v>
      </c>
    </row>
    <row r="1355" spans="1:6" x14ac:dyDescent="0.25">
      <c r="A1355" s="109">
        <v>42628</v>
      </c>
      <c r="B1355">
        <f t="shared" si="108"/>
        <v>38</v>
      </c>
      <c r="C1355" s="109">
        <f t="shared" si="107"/>
        <v>0</v>
      </c>
      <c r="D1355" s="109">
        <f t="shared" si="109"/>
        <v>42624</v>
      </c>
      <c r="E1355">
        <f t="shared" si="105"/>
        <v>9</v>
      </c>
      <c r="F1355">
        <f t="shared" si="106"/>
        <v>2016</v>
      </c>
    </row>
    <row r="1356" spans="1:6" x14ac:dyDescent="0.25">
      <c r="A1356" s="109">
        <v>42629</v>
      </c>
      <c r="B1356">
        <f t="shared" si="108"/>
        <v>38</v>
      </c>
      <c r="C1356" s="109">
        <f t="shared" si="107"/>
        <v>0</v>
      </c>
      <c r="D1356" s="109">
        <f t="shared" si="109"/>
        <v>42624</v>
      </c>
      <c r="E1356">
        <f t="shared" si="105"/>
        <v>9</v>
      </c>
      <c r="F1356">
        <f t="shared" si="106"/>
        <v>2016</v>
      </c>
    </row>
    <row r="1357" spans="1:6" x14ac:dyDescent="0.25">
      <c r="A1357" s="109">
        <v>42630</v>
      </c>
      <c r="B1357">
        <f t="shared" si="108"/>
        <v>38</v>
      </c>
      <c r="C1357" s="109">
        <f t="shared" si="107"/>
        <v>0</v>
      </c>
      <c r="D1357" s="109">
        <f t="shared" si="109"/>
        <v>42624</v>
      </c>
      <c r="E1357">
        <f t="shared" si="105"/>
        <v>9</v>
      </c>
      <c r="F1357">
        <f t="shared" si="106"/>
        <v>2016</v>
      </c>
    </row>
    <row r="1358" spans="1:6" x14ac:dyDescent="0.25">
      <c r="A1358" s="109">
        <v>42631</v>
      </c>
      <c r="B1358">
        <f t="shared" si="108"/>
        <v>39</v>
      </c>
      <c r="C1358" s="109">
        <f t="shared" si="107"/>
        <v>42631</v>
      </c>
      <c r="D1358" s="109">
        <f t="shared" si="109"/>
        <v>42631</v>
      </c>
      <c r="E1358">
        <f t="shared" si="105"/>
        <v>9</v>
      </c>
      <c r="F1358">
        <f t="shared" si="106"/>
        <v>2016</v>
      </c>
    </row>
    <row r="1359" spans="1:6" x14ac:dyDescent="0.25">
      <c r="A1359" s="109">
        <v>42632</v>
      </c>
      <c r="B1359">
        <f t="shared" si="108"/>
        <v>39</v>
      </c>
      <c r="C1359" s="109">
        <f t="shared" si="107"/>
        <v>0</v>
      </c>
      <c r="D1359" s="109">
        <f t="shared" si="109"/>
        <v>42631</v>
      </c>
      <c r="E1359">
        <f t="shared" si="105"/>
        <v>9</v>
      </c>
      <c r="F1359">
        <f t="shared" si="106"/>
        <v>2016</v>
      </c>
    </row>
    <row r="1360" spans="1:6" x14ac:dyDescent="0.25">
      <c r="A1360" s="109">
        <v>42633</v>
      </c>
      <c r="B1360">
        <f t="shared" si="108"/>
        <v>39</v>
      </c>
      <c r="C1360" s="109">
        <f t="shared" si="107"/>
        <v>0</v>
      </c>
      <c r="D1360" s="109">
        <f t="shared" si="109"/>
        <v>42631</v>
      </c>
      <c r="E1360">
        <f t="shared" si="105"/>
        <v>9</v>
      </c>
      <c r="F1360">
        <f t="shared" si="106"/>
        <v>2016</v>
      </c>
    </row>
    <row r="1361" spans="1:6" x14ac:dyDescent="0.25">
      <c r="A1361" s="109">
        <v>42634</v>
      </c>
      <c r="B1361">
        <f t="shared" si="108"/>
        <v>39</v>
      </c>
      <c r="C1361" s="109">
        <f t="shared" si="107"/>
        <v>0</v>
      </c>
      <c r="D1361" s="109">
        <f t="shared" si="109"/>
        <v>42631</v>
      </c>
      <c r="E1361">
        <f t="shared" si="105"/>
        <v>9</v>
      </c>
      <c r="F1361">
        <f t="shared" si="106"/>
        <v>2016</v>
      </c>
    </row>
    <row r="1362" spans="1:6" x14ac:dyDescent="0.25">
      <c r="A1362" s="109">
        <v>42635</v>
      </c>
      <c r="B1362">
        <f t="shared" si="108"/>
        <v>39</v>
      </c>
      <c r="C1362" s="109">
        <f t="shared" si="107"/>
        <v>0</v>
      </c>
      <c r="D1362" s="109">
        <f t="shared" si="109"/>
        <v>42631</v>
      </c>
      <c r="E1362">
        <f t="shared" si="105"/>
        <v>9</v>
      </c>
      <c r="F1362">
        <f t="shared" si="106"/>
        <v>2016</v>
      </c>
    </row>
    <row r="1363" spans="1:6" x14ac:dyDescent="0.25">
      <c r="A1363" s="109">
        <v>42636</v>
      </c>
      <c r="B1363">
        <f t="shared" si="108"/>
        <v>39</v>
      </c>
      <c r="C1363" s="109">
        <f t="shared" si="107"/>
        <v>0</v>
      </c>
      <c r="D1363" s="109">
        <f t="shared" si="109"/>
        <v>42631</v>
      </c>
      <c r="E1363">
        <f t="shared" si="105"/>
        <v>9</v>
      </c>
      <c r="F1363">
        <f t="shared" si="106"/>
        <v>2016</v>
      </c>
    </row>
    <row r="1364" spans="1:6" x14ac:dyDescent="0.25">
      <c r="A1364" s="109">
        <v>42637</v>
      </c>
      <c r="B1364">
        <f t="shared" si="108"/>
        <v>39</v>
      </c>
      <c r="C1364" s="109">
        <f t="shared" si="107"/>
        <v>0</v>
      </c>
      <c r="D1364" s="109">
        <f t="shared" si="109"/>
        <v>42631</v>
      </c>
      <c r="E1364">
        <f t="shared" si="105"/>
        <v>9</v>
      </c>
      <c r="F1364">
        <f t="shared" si="106"/>
        <v>2016</v>
      </c>
    </row>
    <row r="1365" spans="1:6" x14ac:dyDescent="0.25">
      <c r="A1365" s="109">
        <v>42638</v>
      </c>
      <c r="B1365">
        <f t="shared" si="108"/>
        <v>40</v>
      </c>
      <c r="C1365" s="109">
        <f t="shared" si="107"/>
        <v>42638</v>
      </c>
      <c r="D1365" s="109">
        <f t="shared" si="109"/>
        <v>42638</v>
      </c>
      <c r="E1365">
        <f t="shared" si="105"/>
        <v>9</v>
      </c>
      <c r="F1365">
        <f t="shared" si="106"/>
        <v>2016</v>
      </c>
    </row>
    <row r="1366" spans="1:6" x14ac:dyDescent="0.25">
      <c r="A1366" s="109">
        <v>42639</v>
      </c>
      <c r="B1366">
        <f t="shared" si="108"/>
        <v>40</v>
      </c>
      <c r="C1366" s="109">
        <f t="shared" si="107"/>
        <v>0</v>
      </c>
      <c r="D1366" s="109">
        <f t="shared" si="109"/>
        <v>42638</v>
      </c>
      <c r="E1366">
        <f t="shared" si="105"/>
        <v>9</v>
      </c>
      <c r="F1366">
        <f t="shared" si="106"/>
        <v>2016</v>
      </c>
    </row>
    <row r="1367" spans="1:6" x14ac:dyDescent="0.25">
      <c r="A1367" s="109">
        <v>42640</v>
      </c>
      <c r="B1367">
        <f t="shared" si="108"/>
        <v>40</v>
      </c>
      <c r="C1367" s="109">
        <f t="shared" si="107"/>
        <v>0</v>
      </c>
      <c r="D1367" s="109">
        <f t="shared" si="109"/>
        <v>42638</v>
      </c>
      <c r="E1367">
        <f t="shared" si="105"/>
        <v>9</v>
      </c>
      <c r="F1367">
        <f t="shared" si="106"/>
        <v>2016</v>
      </c>
    </row>
    <row r="1368" spans="1:6" x14ac:dyDescent="0.25">
      <c r="A1368" s="109">
        <v>42641</v>
      </c>
      <c r="B1368">
        <f t="shared" si="108"/>
        <v>40</v>
      </c>
      <c r="C1368" s="109">
        <f t="shared" si="107"/>
        <v>0</v>
      </c>
      <c r="D1368" s="109">
        <f t="shared" si="109"/>
        <v>42638</v>
      </c>
      <c r="E1368">
        <f t="shared" si="105"/>
        <v>9</v>
      </c>
      <c r="F1368">
        <f t="shared" si="106"/>
        <v>2016</v>
      </c>
    </row>
    <row r="1369" spans="1:6" x14ac:dyDescent="0.25">
      <c r="A1369" s="109">
        <v>42642</v>
      </c>
      <c r="B1369">
        <f t="shared" si="108"/>
        <v>40</v>
      </c>
      <c r="C1369" s="109">
        <f t="shared" si="107"/>
        <v>0</v>
      </c>
      <c r="D1369" s="109">
        <f t="shared" si="109"/>
        <v>42638</v>
      </c>
      <c r="E1369">
        <f t="shared" si="105"/>
        <v>9</v>
      </c>
      <c r="F1369">
        <f t="shared" si="106"/>
        <v>2016</v>
      </c>
    </row>
    <row r="1370" spans="1:6" x14ac:dyDescent="0.25">
      <c r="A1370" s="109">
        <v>42643</v>
      </c>
      <c r="B1370">
        <f t="shared" si="108"/>
        <v>40</v>
      </c>
      <c r="C1370" s="109">
        <f t="shared" si="107"/>
        <v>0</v>
      </c>
      <c r="D1370" s="109">
        <f t="shared" si="109"/>
        <v>42638</v>
      </c>
      <c r="E1370">
        <f t="shared" si="105"/>
        <v>9</v>
      </c>
      <c r="F1370">
        <f t="shared" si="106"/>
        <v>2016</v>
      </c>
    </row>
    <row r="1371" spans="1:6" x14ac:dyDescent="0.25">
      <c r="A1371" s="109">
        <v>42644</v>
      </c>
      <c r="B1371">
        <f t="shared" si="108"/>
        <v>40</v>
      </c>
      <c r="C1371" s="109">
        <f t="shared" si="107"/>
        <v>0</v>
      </c>
      <c r="D1371" s="109">
        <f t="shared" si="109"/>
        <v>42638</v>
      </c>
      <c r="E1371">
        <f t="shared" si="105"/>
        <v>10</v>
      </c>
      <c r="F1371">
        <f t="shared" si="106"/>
        <v>2016</v>
      </c>
    </row>
    <row r="1372" spans="1:6" x14ac:dyDescent="0.25">
      <c r="A1372" s="109">
        <v>42645</v>
      </c>
      <c r="B1372">
        <f t="shared" si="108"/>
        <v>41</v>
      </c>
      <c r="C1372" s="109">
        <f t="shared" si="107"/>
        <v>42645</v>
      </c>
      <c r="D1372" s="109">
        <f t="shared" si="109"/>
        <v>42645</v>
      </c>
      <c r="E1372">
        <f t="shared" si="105"/>
        <v>10</v>
      </c>
      <c r="F1372">
        <f t="shared" si="106"/>
        <v>2016</v>
      </c>
    </row>
    <row r="1373" spans="1:6" x14ac:dyDescent="0.25">
      <c r="A1373" s="109">
        <v>42646</v>
      </c>
      <c r="B1373">
        <f t="shared" si="108"/>
        <v>41</v>
      </c>
      <c r="C1373" s="109">
        <f t="shared" si="107"/>
        <v>0</v>
      </c>
      <c r="D1373" s="109">
        <f t="shared" si="109"/>
        <v>42645</v>
      </c>
      <c r="E1373">
        <f t="shared" si="105"/>
        <v>10</v>
      </c>
      <c r="F1373">
        <f t="shared" si="106"/>
        <v>2016</v>
      </c>
    </row>
    <row r="1374" spans="1:6" x14ac:dyDescent="0.25">
      <c r="A1374" s="109">
        <v>42647</v>
      </c>
      <c r="B1374">
        <f t="shared" si="108"/>
        <v>41</v>
      </c>
      <c r="C1374" s="109">
        <f t="shared" si="107"/>
        <v>0</v>
      </c>
      <c r="D1374" s="109">
        <f t="shared" si="109"/>
        <v>42645</v>
      </c>
      <c r="E1374">
        <f t="shared" si="105"/>
        <v>10</v>
      </c>
      <c r="F1374">
        <f t="shared" si="106"/>
        <v>2016</v>
      </c>
    </row>
    <row r="1375" spans="1:6" x14ac:dyDescent="0.25">
      <c r="A1375" s="109">
        <v>42648</v>
      </c>
      <c r="B1375">
        <f t="shared" si="108"/>
        <v>41</v>
      </c>
      <c r="C1375" s="109">
        <f t="shared" si="107"/>
        <v>0</v>
      </c>
      <c r="D1375" s="109">
        <f t="shared" si="109"/>
        <v>42645</v>
      </c>
      <c r="E1375">
        <f t="shared" si="105"/>
        <v>10</v>
      </c>
      <c r="F1375">
        <f t="shared" si="106"/>
        <v>2016</v>
      </c>
    </row>
    <row r="1376" spans="1:6" x14ac:dyDescent="0.25">
      <c r="A1376" s="109">
        <v>42649</v>
      </c>
      <c r="B1376">
        <f t="shared" si="108"/>
        <v>41</v>
      </c>
      <c r="C1376" s="109">
        <f t="shared" si="107"/>
        <v>0</v>
      </c>
      <c r="D1376" s="109">
        <f t="shared" si="109"/>
        <v>42645</v>
      </c>
      <c r="E1376">
        <f t="shared" si="105"/>
        <v>10</v>
      </c>
      <c r="F1376">
        <f t="shared" si="106"/>
        <v>2016</v>
      </c>
    </row>
    <row r="1377" spans="1:6" x14ac:dyDescent="0.25">
      <c r="A1377" s="109">
        <v>42650</v>
      </c>
      <c r="B1377">
        <f t="shared" si="108"/>
        <v>41</v>
      </c>
      <c r="C1377" s="109">
        <f t="shared" si="107"/>
        <v>0</v>
      </c>
      <c r="D1377" s="109">
        <f t="shared" si="109"/>
        <v>42645</v>
      </c>
      <c r="E1377">
        <f t="shared" si="105"/>
        <v>10</v>
      </c>
      <c r="F1377">
        <f t="shared" si="106"/>
        <v>2016</v>
      </c>
    </row>
    <row r="1378" spans="1:6" x14ac:dyDescent="0.25">
      <c r="A1378" s="109">
        <v>42651</v>
      </c>
      <c r="B1378">
        <f t="shared" si="108"/>
        <v>41</v>
      </c>
      <c r="C1378" s="109">
        <f t="shared" si="107"/>
        <v>0</v>
      </c>
      <c r="D1378" s="109">
        <f t="shared" si="109"/>
        <v>42645</v>
      </c>
      <c r="E1378">
        <f t="shared" si="105"/>
        <v>10</v>
      </c>
      <c r="F1378">
        <f t="shared" si="106"/>
        <v>2016</v>
      </c>
    </row>
    <row r="1379" spans="1:6" x14ac:dyDescent="0.25">
      <c r="A1379" s="109">
        <v>42652</v>
      </c>
      <c r="B1379">
        <f t="shared" si="108"/>
        <v>42</v>
      </c>
      <c r="C1379" s="109">
        <f t="shared" si="107"/>
        <v>42652</v>
      </c>
      <c r="D1379" s="109">
        <f t="shared" si="109"/>
        <v>42652</v>
      </c>
      <c r="E1379">
        <f t="shared" si="105"/>
        <v>10</v>
      </c>
      <c r="F1379">
        <f t="shared" si="106"/>
        <v>2016</v>
      </c>
    </row>
    <row r="1380" spans="1:6" x14ac:dyDescent="0.25">
      <c r="A1380" s="109">
        <v>42653</v>
      </c>
      <c r="B1380">
        <f t="shared" si="108"/>
        <v>42</v>
      </c>
      <c r="C1380" s="109">
        <f t="shared" si="107"/>
        <v>0</v>
      </c>
      <c r="D1380" s="109">
        <f t="shared" si="109"/>
        <v>42652</v>
      </c>
      <c r="E1380">
        <f t="shared" si="105"/>
        <v>10</v>
      </c>
      <c r="F1380">
        <f t="shared" si="106"/>
        <v>2016</v>
      </c>
    </row>
    <row r="1381" spans="1:6" x14ac:dyDescent="0.25">
      <c r="A1381" s="109">
        <v>42654</v>
      </c>
      <c r="B1381">
        <f t="shared" si="108"/>
        <v>42</v>
      </c>
      <c r="C1381" s="109">
        <f t="shared" si="107"/>
        <v>0</v>
      </c>
      <c r="D1381" s="109">
        <f t="shared" si="109"/>
        <v>42652</v>
      </c>
      <c r="E1381">
        <f t="shared" si="105"/>
        <v>10</v>
      </c>
      <c r="F1381">
        <f t="shared" si="106"/>
        <v>2016</v>
      </c>
    </row>
    <row r="1382" spans="1:6" x14ac:dyDescent="0.25">
      <c r="A1382" s="109">
        <v>42655</v>
      </c>
      <c r="B1382">
        <f t="shared" si="108"/>
        <v>42</v>
      </c>
      <c r="C1382" s="109">
        <f t="shared" si="107"/>
        <v>0</v>
      </c>
      <c r="D1382" s="109">
        <f t="shared" si="109"/>
        <v>42652</v>
      </c>
      <c r="E1382">
        <f t="shared" si="105"/>
        <v>10</v>
      </c>
      <c r="F1382">
        <f t="shared" si="106"/>
        <v>2016</v>
      </c>
    </row>
    <row r="1383" spans="1:6" x14ac:dyDescent="0.25">
      <c r="A1383" s="109">
        <v>42656</v>
      </c>
      <c r="B1383">
        <f t="shared" si="108"/>
        <v>42</v>
      </c>
      <c r="C1383" s="109">
        <f t="shared" si="107"/>
        <v>0</v>
      </c>
      <c r="D1383" s="109">
        <f t="shared" si="109"/>
        <v>42652</v>
      </c>
      <c r="E1383">
        <f t="shared" si="105"/>
        <v>10</v>
      </c>
      <c r="F1383">
        <f t="shared" si="106"/>
        <v>2016</v>
      </c>
    </row>
    <row r="1384" spans="1:6" x14ac:dyDescent="0.25">
      <c r="A1384" s="109">
        <v>42657</v>
      </c>
      <c r="B1384">
        <f t="shared" si="108"/>
        <v>42</v>
      </c>
      <c r="C1384" s="109">
        <f t="shared" si="107"/>
        <v>0</v>
      </c>
      <c r="D1384" s="109">
        <f t="shared" si="109"/>
        <v>42652</v>
      </c>
      <c r="E1384">
        <f t="shared" si="105"/>
        <v>10</v>
      </c>
      <c r="F1384">
        <f t="shared" si="106"/>
        <v>2016</v>
      </c>
    </row>
    <row r="1385" spans="1:6" x14ac:dyDescent="0.25">
      <c r="A1385" s="109">
        <v>42658</v>
      </c>
      <c r="B1385">
        <f t="shared" si="108"/>
        <v>42</v>
      </c>
      <c r="C1385" s="109">
        <f t="shared" si="107"/>
        <v>0</v>
      </c>
      <c r="D1385" s="109">
        <f t="shared" si="109"/>
        <v>42652</v>
      </c>
      <c r="E1385">
        <f t="shared" si="105"/>
        <v>10</v>
      </c>
      <c r="F1385">
        <f t="shared" si="106"/>
        <v>2016</v>
      </c>
    </row>
    <row r="1386" spans="1:6" x14ac:dyDescent="0.25">
      <c r="A1386" s="109">
        <v>42659</v>
      </c>
      <c r="B1386">
        <f t="shared" si="108"/>
        <v>43</v>
      </c>
      <c r="C1386" s="109">
        <f t="shared" si="107"/>
        <v>42659</v>
      </c>
      <c r="D1386" s="109">
        <f t="shared" si="109"/>
        <v>42659</v>
      </c>
      <c r="E1386">
        <f t="shared" si="105"/>
        <v>10</v>
      </c>
      <c r="F1386">
        <f t="shared" si="106"/>
        <v>2016</v>
      </c>
    </row>
    <row r="1387" spans="1:6" x14ac:dyDescent="0.25">
      <c r="A1387" s="109">
        <v>42660</v>
      </c>
      <c r="B1387">
        <f t="shared" si="108"/>
        <v>43</v>
      </c>
      <c r="C1387" s="109">
        <f t="shared" si="107"/>
        <v>0</v>
      </c>
      <c r="D1387" s="109">
        <f t="shared" si="109"/>
        <v>42659</v>
      </c>
      <c r="E1387">
        <f t="shared" si="105"/>
        <v>10</v>
      </c>
      <c r="F1387">
        <f t="shared" si="106"/>
        <v>2016</v>
      </c>
    </row>
    <row r="1388" spans="1:6" x14ac:dyDescent="0.25">
      <c r="A1388" s="109">
        <v>42661</v>
      </c>
      <c r="B1388">
        <f t="shared" si="108"/>
        <v>43</v>
      </c>
      <c r="C1388" s="109">
        <f t="shared" si="107"/>
        <v>0</v>
      </c>
      <c r="D1388" s="109">
        <f t="shared" si="109"/>
        <v>42659</v>
      </c>
      <c r="E1388">
        <f t="shared" si="105"/>
        <v>10</v>
      </c>
      <c r="F1388">
        <f t="shared" si="106"/>
        <v>2016</v>
      </c>
    </row>
    <row r="1389" spans="1:6" x14ac:dyDescent="0.25">
      <c r="A1389" s="109">
        <v>42662</v>
      </c>
      <c r="B1389">
        <f t="shared" si="108"/>
        <v>43</v>
      </c>
      <c r="C1389" s="109">
        <f t="shared" si="107"/>
        <v>0</v>
      </c>
      <c r="D1389" s="109">
        <f t="shared" si="109"/>
        <v>42659</v>
      </c>
      <c r="E1389">
        <f t="shared" si="105"/>
        <v>10</v>
      </c>
      <c r="F1389">
        <f t="shared" si="106"/>
        <v>2016</v>
      </c>
    </row>
    <row r="1390" spans="1:6" x14ac:dyDescent="0.25">
      <c r="A1390" s="109">
        <v>42663</v>
      </c>
      <c r="B1390">
        <f t="shared" si="108"/>
        <v>43</v>
      </c>
      <c r="C1390" s="109">
        <f t="shared" si="107"/>
        <v>0</v>
      </c>
      <c r="D1390" s="109">
        <f t="shared" si="109"/>
        <v>42659</v>
      </c>
      <c r="E1390">
        <f t="shared" si="105"/>
        <v>10</v>
      </c>
      <c r="F1390">
        <f t="shared" si="106"/>
        <v>2016</v>
      </c>
    </row>
    <row r="1391" spans="1:6" x14ac:dyDescent="0.25">
      <c r="A1391" s="109">
        <v>42664</v>
      </c>
      <c r="B1391">
        <f t="shared" si="108"/>
        <v>43</v>
      </c>
      <c r="C1391" s="109">
        <f t="shared" si="107"/>
        <v>0</v>
      </c>
      <c r="D1391" s="109">
        <f t="shared" si="109"/>
        <v>42659</v>
      </c>
      <c r="E1391">
        <f t="shared" si="105"/>
        <v>10</v>
      </c>
      <c r="F1391">
        <f t="shared" si="106"/>
        <v>2016</v>
      </c>
    </row>
    <row r="1392" spans="1:6" x14ac:dyDescent="0.25">
      <c r="A1392" s="109">
        <v>42665</v>
      </c>
      <c r="B1392">
        <f t="shared" si="108"/>
        <v>43</v>
      </c>
      <c r="C1392" s="109">
        <f t="shared" si="107"/>
        <v>0</v>
      </c>
      <c r="D1392" s="109">
        <f t="shared" si="109"/>
        <v>42659</v>
      </c>
      <c r="E1392">
        <f t="shared" si="105"/>
        <v>10</v>
      </c>
      <c r="F1392">
        <f t="shared" si="106"/>
        <v>2016</v>
      </c>
    </row>
    <row r="1393" spans="1:6" x14ac:dyDescent="0.25">
      <c r="A1393" s="109">
        <v>42666</v>
      </c>
      <c r="B1393">
        <f t="shared" si="108"/>
        <v>44</v>
      </c>
      <c r="C1393" s="109">
        <f t="shared" si="107"/>
        <v>42666</v>
      </c>
      <c r="D1393" s="109">
        <f t="shared" si="109"/>
        <v>42666</v>
      </c>
      <c r="E1393">
        <f t="shared" si="105"/>
        <v>10</v>
      </c>
      <c r="F1393">
        <f t="shared" si="106"/>
        <v>2016</v>
      </c>
    </row>
    <row r="1394" spans="1:6" x14ac:dyDescent="0.25">
      <c r="A1394" s="109">
        <v>42667</v>
      </c>
      <c r="B1394">
        <f t="shared" si="108"/>
        <v>44</v>
      </c>
      <c r="C1394" s="109">
        <f t="shared" si="107"/>
        <v>0</v>
      </c>
      <c r="D1394" s="109">
        <f t="shared" si="109"/>
        <v>42666</v>
      </c>
      <c r="E1394">
        <f t="shared" si="105"/>
        <v>10</v>
      </c>
      <c r="F1394">
        <f t="shared" si="106"/>
        <v>2016</v>
      </c>
    </row>
    <row r="1395" spans="1:6" x14ac:dyDescent="0.25">
      <c r="A1395" s="109">
        <v>42668</v>
      </c>
      <c r="B1395">
        <f t="shared" si="108"/>
        <v>44</v>
      </c>
      <c r="C1395" s="109">
        <f t="shared" si="107"/>
        <v>0</v>
      </c>
      <c r="D1395" s="109">
        <f t="shared" si="109"/>
        <v>42666</v>
      </c>
      <c r="E1395">
        <f t="shared" si="105"/>
        <v>10</v>
      </c>
      <c r="F1395">
        <f t="shared" si="106"/>
        <v>2016</v>
      </c>
    </row>
    <row r="1396" spans="1:6" x14ac:dyDescent="0.25">
      <c r="A1396" s="109">
        <v>42669</v>
      </c>
      <c r="B1396">
        <f t="shared" si="108"/>
        <v>44</v>
      </c>
      <c r="C1396" s="109">
        <f t="shared" si="107"/>
        <v>0</v>
      </c>
      <c r="D1396" s="109">
        <f t="shared" si="109"/>
        <v>42666</v>
      </c>
      <c r="E1396">
        <f t="shared" si="105"/>
        <v>10</v>
      </c>
      <c r="F1396">
        <f t="shared" si="106"/>
        <v>2016</v>
      </c>
    </row>
    <row r="1397" spans="1:6" x14ac:dyDescent="0.25">
      <c r="A1397" s="109">
        <v>42670</v>
      </c>
      <c r="B1397">
        <f t="shared" si="108"/>
        <v>44</v>
      </c>
      <c r="C1397" s="109">
        <f t="shared" si="107"/>
        <v>0</v>
      </c>
      <c r="D1397" s="109">
        <f t="shared" si="109"/>
        <v>42666</v>
      </c>
      <c r="E1397">
        <f t="shared" si="105"/>
        <v>10</v>
      </c>
      <c r="F1397">
        <f t="shared" si="106"/>
        <v>2016</v>
      </c>
    </row>
    <row r="1398" spans="1:6" x14ac:dyDescent="0.25">
      <c r="A1398" s="109">
        <v>42671</v>
      </c>
      <c r="B1398">
        <f t="shared" si="108"/>
        <v>44</v>
      </c>
      <c r="C1398" s="109">
        <f t="shared" si="107"/>
        <v>0</v>
      </c>
      <c r="D1398" s="109">
        <f t="shared" si="109"/>
        <v>42666</v>
      </c>
      <c r="E1398">
        <f t="shared" si="105"/>
        <v>10</v>
      </c>
      <c r="F1398">
        <f t="shared" si="106"/>
        <v>2016</v>
      </c>
    </row>
    <row r="1399" spans="1:6" x14ac:dyDescent="0.25">
      <c r="A1399" s="109">
        <v>42672</v>
      </c>
      <c r="B1399">
        <f t="shared" si="108"/>
        <v>44</v>
      </c>
      <c r="C1399" s="109">
        <f t="shared" si="107"/>
        <v>0</v>
      </c>
      <c r="D1399" s="109">
        <f t="shared" si="109"/>
        <v>42666</v>
      </c>
      <c r="E1399">
        <f t="shared" si="105"/>
        <v>10</v>
      </c>
      <c r="F1399">
        <f t="shared" si="106"/>
        <v>2016</v>
      </c>
    </row>
    <row r="1400" spans="1:6" x14ac:dyDescent="0.25">
      <c r="A1400" s="109">
        <v>42673</v>
      </c>
      <c r="B1400">
        <f t="shared" si="108"/>
        <v>45</v>
      </c>
      <c r="C1400" s="109">
        <f t="shared" si="107"/>
        <v>42673</v>
      </c>
      <c r="D1400" s="109">
        <f t="shared" si="109"/>
        <v>42673</v>
      </c>
      <c r="E1400">
        <f t="shared" si="105"/>
        <v>10</v>
      </c>
      <c r="F1400">
        <f t="shared" si="106"/>
        <v>2016</v>
      </c>
    </row>
    <row r="1401" spans="1:6" x14ac:dyDescent="0.25">
      <c r="A1401" s="109">
        <v>42674</v>
      </c>
      <c r="B1401">
        <f t="shared" si="108"/>
        <v>45</v>
      </c>
      <c r="C1401" s="109">
        <f t="shared" si="107"/>
        <v>0</v>
      </c>
      <c r="D1401" s="109">
        <f t="shared" si="109"/>
        <v>42673</v>
      </c>
      <c r="E1401">
        <f t="shared" si="105"/>
        <v>10</v>
      </c>
      <c r="F1401">
        <f t="shared" si="106"/>
        <v>2016</v>
      </c>
    </row>
    <row r="1402" spans="1:6" x14ac:dyDescent="0.25">
      <c r="A1402" s="109">
        <v>42675</v>
      </c>
      <c r="B1402">
        <f t="shared" si="108"/>
        <v>45</v>
      </c>
      <c r="C1402" s="109">
        <f t="shared" si="107"/>
        <v>0</v>
      </c>
      <c r="D1402" s="109">
        <f t="shared" si="109"/>
        <v>42673</v>
      </c>
      <c r="E1402">
        <f t="shared" si="105"/>
        <v>11</v>
      </c>
      <c r="F1402">
        <f t="shared" si="106"/>
        <v>2016</v>
      </c>
    </row>
    <row r="1403" spans="1:6" x14ac:dyDescent="0.25">
      <c r="A1403" s="109">
        <v>42676</v>
      </c>
      <c r="B1403">
        <f t="shared" si="108"/>
        <v>45</v>
      </c>
      <c r="C1403" s="109">
        <f t="shared" si="107"/>
        <v>0</v>
      </c>
      <c r="D1403" s="109">
        <f t="shared" si="109"/>
        <v>42673</v>
      </c>
      <c r="E1403">
        <f t="shared" si="105"/>
        <v>11</v>
      </c>
      <c r="F1403">
        <f t="shared" si="106"/>
        <v>2016</v>
      </c>
    </row>
    <row r="1404" spans="1:6" x14ac:dyDescent="0.25">
      <c r="A1404" s="109">
        <v>42677</v>
      </c>
      <c r="B1404">
        <f t="shared" si="108"/>
        <v>45</v>
      </c>
      <c r="C1404" s="109">
        <f t="shared" si="107"/>
        <v>0</v>
      </c>
      <c r="D1404" s="109">
        <f t="shared" si="109"/>
        <v>42673</v>
      </c>
      <c r="E1404">
        <f t="shared" si="105"/>
        <v>11</v>
      </c>
      <c r="F1404">
        <f t="shared" si="106"/>
        <v>2016</v>
      </c>
    </row>
    <row r="1405" spans="1:6" x14ac:dyDescent="0.25">
      <c r="A1405" s="109">
        <v>42678</v>
      </c>
      <c r="B1405">
        <f t="shared" si="108"/>
        <v>45</v>
      </c>
      <c r="C1405" s="109">
        <f t="shared" si="107"/>
        <v>0</v>
      </c>
      <c r="D1405" s="109">
        <f t="shared" si="109"/>
        <v>42673</v>
      </c>
      <c r="E1405">
        <f t="shared" si="105"/>
        <v>11</v>
      </c>
      <c r="F1405">
        <f t="shared" si="106"/>
        <v>2016</v>
      </c>
    </row>
    <row r="1406" spans="1:6" x14ac:dyDescent="0.25">
      <c r="A1406" s="109">
        <v>42679</v>
      </c>
      <c r="B1406">
        <f t="shared" si="108"/>
        <v>45</v>
      </c>
      <c r="C1406" s="109">
        <f t="shared" si="107"/>
        <v>0</v>
      </c>
      <c r="D1406" s="109">
        <f t="shared" si="109"/>
        <v>42673</v>
      </c>
      <c r="E1406">
        <f t="shared" si="105"/>
        <v>11</v>
      </c>
      <c r="F1406">
        <f t="shared" si="106"/>
        <v>2016</v>
      </c>
    </row>
    <row r="1407" spans="1:6" x14ac:dyDescent="0.25">
      <c r="A1407" s="109">
        <v>42680</v>
      </c>
      <c r="B1407">
        <f t="shared" si="108"/>
        <v>46</v>
      </c>
      <c r="C1407" s="109">
        <f t="shared" si="107"/>
        <v>42680</v>
      </c>
      <c r="D1407" s="109">
        <f t="shared" si="109"/>
        <v>42680</v>
      </c>
      <c r="E1407">
        <f t="shared" si="105"/>
        <v>11</v>
      </c>
      <c r="F1407">
        <f t="shared" si="106"/>
        <v>2016</v>
      </c>
    </row>
    <row r="1408" spans="1:6" x14ac:dyDescent="0.25">
      <c r="A1408" s="109">
        <v>42681</v>
      </c>
      <c r="B1408">
        <f t="shared" si="108"/>
        <v>46</v>
      </c>
      <c r="C1408" s="109">
        <f t="shared" si="107"/>
        <v>0</v>
      </c>
      <c r="D1408" s="109">
        <f t="shared" si="109"/>
        <v>42680</v>
      </c>
      <c r="E1408">
        <f t="shared" si="105"/>
        <v>11</v>
      </c>
      <c r="F1408">
        <f t="shared" si="106"/>
        <v>2016</v>
      </c>
    </row>
    <row r="1409" spans="1:6" x14ac:dyDescent="0.25">
      <c r="A1409" s="109">
        <v>42682</v>
      </c>
      <c r="B1409">
        <f t="shared" si="108"/>
        <v>46</v>
      </c>
      <c r="C1409" s="109">
        <f t="shared" si="107"/>
        <v>0</v>
      </c>
      <c r="D1409" s="109">
        <f t="shared" si="109"/>
        <v>42680</v>
      </c>
      <c r="E1409">
        <f t="shared" ref="E1409:E1472" si="110">MONTH(A1409)</f>
        <v>11</v>
      </c>
      <c r="F1409">
        <f t="shared" ref="F1409:F1472" si="111">YEAR(A1409)</f>
        <v>2016</v>
      </c>
    </row>
    <row r="1410" spans="1:6" x14ac:dyDescent="0.25">
      <c r="A1410" s="109">
        <v>42683</v>
      </c>
      <c r="B1410">
        <f t="shared" si="108"/>
        <v>46</v>
      </c>
      <c r="C1410" s="109">
        <f t="shared" ref="C1410:C1473" si="112">IF(IF(B1410=B1409,0,B1410)&gt;0,A1410,0)</f>
        <v>0</v>
      </c>
      <c r="D1410" s="109">
        <f t="shared" si="109"/>
        <v>42680</v>
      </c>
      <c r="E1410">
        <f t="shared" si="110"/>
        <v>11</v>
      </c>
      <c r="F1410">
        <f t="shared" si="111"/>
        <v>2016</v>
      </c>
    </row>
    <row r="1411" spans="1:6" x14ac:dyDescent="0.25">
      <c r="A1411" s="109">
        <v>42684</v>
      </c>
      <c r="B1411">
        <f t="shared" ref="B1411:B1474" si="113">WEEKNUM(A1411)</f>
        <v>46</v>
      </c>
      <c r="C1411" s="109">
        <f t="shared" si="112"/>
        <v>0</v>
      </c>
      <c r="D1411" s="109">
        <f t="shared" si="109"/>
        <v>42680</v>
      </c>
      <c r="E1411">
        <f t="shared" si="110"/>
        <v>11</v>
      </c>
      <c r="F1411">
        <f t="shared" si="111"/>
        <v>2016</v>
      </c>
    </row>
    <row r="1412" spans="1:6" x14ac:dyDescent="0.25">
      <c r="A1412" s="109">
        <v>42685</v>
      </c>
      <c r="B1412">
        <f t="shared" si="113"/>
        <v>46</v>
      </c>
      <c r="C1412" s="109">
        <f t="shared" si="112"/>
        <v>0</v>
      </c>
      <c r="D1412" s="109">
        <f t="shared" si="109"/>
        <v>42680</v>
      </c>
      <c r="E1412">
        <f t="shared" si="110"/>
        <v>11</v>
      </c>
      <c r="F1412">
        <f t="shared" si="111"/>
        <v>2016</v>
      </c>
    </row>
    <row r="1413" spans="1:6" x14ac:dyDescent="0.25">
      <c r="A1413" s="109">
        <v>42686</v>
      </c>
      <c r="B1413">
        <f t="shared" si="113"/>
        <v>46</v>
      </c>
      <c r="C1413" s="109">
        <f t="shared" si="112"/>
        <v>0</v>
      </c>
      <c r="D1413" s="109">
        <f t="shared" si="109"/>
        <v>42680</v>
      </c>
      <c r="E1413">
        <f t="shared" si="110"/>
        <v>11</v>
      </c>
      <c r="F1413">
        <f t="shared" si="111"/>
        <v>2016</v>
      </c>
    </row>
    <row r="1414" spans="1:6" x14ac:dyDescent="0.25">
      <c r="A1414" s="109">
        <v>42687</v>
      </c>
      <c r="B1414">
        <f t="shared" si="113"/>
        <v>47</v>
      </c>
      <c r="C1414" s="109">
        <f t="shared" si="112"/>
        <v>42687</v>
      </c>
      <c r="D1414" s="109">
        <f t="shared" si="109"/>
        <v>42687</v>
      </c>
      <c r="E1414">
        <f t="shared" si="110"/>
        <v>11</v>
      </c>
      <c r="F1414">
        <f t="shared" si="111"/>
        <v>2016</v>
      </c>
    </row>
    <row r="1415" spans="1:6" x14ac:dyDescent="0.25">
      <c r="A1415" s="109">
        <v>42688</v>
      </c>
      <c r="B1415">
        <f t="shared" si="113"/>
        <v>47</v>
      </c>
      <c r="C1415" s="109">
        <f t="shared" si="112"/>
        <v>0</v>
      </c>
      <c r="D1415" s="109">
        <f t="shared" si="109"/>
        <v>42687</v>
      </c>
      <c r="E1415">
        <f t="shared" si="110"/>
        <v>11</v>
      </c>
      <c r="F1415">
        <f t="shared" si="111"/>
        <v>2016</v>
      </c>
    </row>
    <row r="1416" spans="1:6" x14ac:dyDescent="0.25">
      <c r="A1416" s="109">
        <v>42689</v>
      </c>
      <c r="B1416">
        <f t="shared" si="113"/>
        <v>47</v>
      </c>
      <c r="C1416" s="109">
        <f t="shared" si="112"/>
        <v>0</v>
      </c>
      <c r="D1416" s="109">
        <f t="shared" ref="D1416:D1479" si="114">IF(C1416&gt;0,C1416,IF(C1415&gt;0,C1415,IF(C1414&gt;0,C1414,IF(C1413&gt;0,C1413,IF(C1412&gt;0,C1412,IF(C1411&gt;0,C1411,IF(C1410&gt;0,C1410,"ERROR")))))))</f>
        <v>42687</v>
      </c>
      <c r="E1416">
        <f t="shared" si="110"/>
        <v>11</v>
      </c>
      <c r="F1416">
        <f t="shared" si="111"/>
        <v>2016</v>
      </c>
    </row>
    <row r="1417" spans="1:6" x14ac:dyDescent="0.25">
      <c r="A1417" s="109">
        <v>42690</v>
      </c>
      <c r="B1417">
        <f t="shared" si="113"/>
        <v>47</v>
      </c>
      <c r="C1417" s="109">
        <f t="shared" si="112"/>
        <v>0</v>
      </c>
      <c r="D1417" s="109">
        <f t="shared" si="114"/>
        <v>42687</v>
      </c>
      <c r="E1417">
        <f t="shared" si="110"/>
        <v>11</v>
      </c>
      <c r="F1417">
        <f t="shared" si="111"/>
        <v>2016</v>
      </c>
    </row>
    <row r="1418" spans="1:6" x14ac:dyDescent="0.25">
      <c r="A1418" s="109">
        <v>42691</v>
      </c>
      <c r="B1418">
        <f t="shared" si="113"/>
        <v>47</v>
      </c>
      <c r="C1418" s="109">
        <f t="shared" si="112"/>
        <v>0</v>
      </c>
      <c r="D1418" s="109">
        <f t="shared" si="114"/>
        <v>42687</v>
      </c>
      <c r="E1418">
        <f t="shared" si="110"/>
        <v>11</v>
      </c>
      <c r="F1418">
        <f t="shared" si="111"/>
        <v>2016</v>
      </c>
    </row>
    <row r="1419" spans="1:6" x14ac:dyDescent="0.25">
      <c r="A1419" s="109">
        <v>42692</v>
      </c>
      <c r="B1419">
        <f t="shared" si="113"/>
        <v>47</v>
      </c>
      <c r="C1419" s="109">
        <f t="shared" si="112"/>
        <v>0</v>
      </c>
      <c r="D1419" s="109">
        <f t="shared" si="114"/>
        <v>42687</v>
      </c>
      <c r="E1419">
        <f t="shared" si="110"/>
        <v>11</v>
      </c>
      <c r="F1419">
        <f t="shared" si="111"/>
        <v>2016</v>
      </c>
    </row>
    <row r="1420" spans="1:6" x14ac:dyDescent="0.25">
      <c r="A1420" s="109">
        <v>42693</v>
      </c>
      <c r="B1420">
        <f t="shared" si="113"/>
        <v>47</v>
      </c>
      <c r="C1420" s="109">
        <f t="shared" si="112"/>
        <v>0</v>
      </c>
      <c r="D1420" s="109">
        <f t="shared" si="114"/>
        <v>42687</v>
      </c>
      <c r="E1420">
        <f t="shared" si="110"/>
        <v>11</v>
      </c>
      <c r="F1420">
        <f t="shared" si="111"/>
        <v>2016</v>
      </c>
    </row>
    <row r="1421" spans="1:6" x14ac:dyDescent="0.25">
      <c r="A1421" s="109">
        <v>42694</v>
      </c>
      <c r="B1421">
        <f t="shared" si="113"/>
        <v>48</v>
      </c>
      <c r="C1421" s="109">
        <f t="shared" si="112"/>
        <v>42694</v>
      </c>
      <c r="D1421" s="109">
        <f t="shared" si="114"/>
        <v>42694</v>
      </c>
      <c r="E1421">
        <f t="shared" si="110"/>
        <v>11</v>
      </c>
      <c r="F1421">
        <f t="shared" si="111"/>
        <v>2016</v>
      </c>
    </row>
    <row r="1422" spans="1:6" x14ac:dyDescent="0.25">
      <c r="A1422" s="109">
        <v>42695</v>
      </c>
      <c r="B1422">
        <f t="shared" si="113"/>
        <v>48</v>
      </c>
      <c r="C1422" s="109">
        <f t="shared" si="112"/>
        <v>0</v>
      </c>
      <c r="D1422" s="109">
        <f t="shared" si="114"/>
        <v>42694</v>
      </c>
      <c r="E1422">
        <f t="shared" si="110"/>
        <v>11</v>
      </c>
      <c r="F1422">
        <f t="shared" si="111"/>
        <v>2016</v>
      </c>
    </row>
    <row r="1423" spans="1:6" x14ac:dyDescent="0.25">
      <c r="A1423" s="109">
        <v>42696</v>
      </c>
      <c r="B1423">
        <f t="shared" si="113"/>
        <v>48</v>
      </c>
      <c r="C1423" s="109">
        <f t="shared" si="112"/>
        <v>0</v>
      </c>
      <c r="D1423" s="109">
        <f t="shared" si="114"/>
        <v>42694</v>
      </c>
      <c r="E1423">
        <f t="shared" si="110"/>
        <v>11</v>
      </c>
      <c r="F1423">
        <f t="shared" si="111"/>
        <v>2016</v>
      </c>
    </row>
    <row r="1424" spans="1:6" x14ac:dyDescent="0.25">
      <c r="A1424" s="109">
        <v>42697</v>
      </c>
      <c r="B1424">
        <f t="shared" si="113"/>
        <v>48</v>
      </c>
      <c r="C1424" s="109">
        <f t="shared" si="112"/>
        <v>0</v>
      </c>
      <c r="D1424" s="109">
        <f t="shared" si="114"/>
        <v>42694</v>
      </c>
      <c r="E1424">
        <f t="shared" si="110"/>
        <v>11</v>
      </c>
      <c r="F1424">
        <f t="shared" si="111"/>
        <v>2016</v>
      </c>
    </row>
    <row r="1425" spans="1:6" x14ac:dyDescent="0.25">
      <c r="A1425" s="109">
        <v>42698</v>
      </c>
      <c r="B1425">
        <f t="shared" si="113"/>
        <v>48</v>
      </c>
      <c r="C1425" s="109">
        <f t="shared" si="112"/>
        <v>0</v>
      </c>
      <c r="D1425" s="109">
        <f t="shared" si="114"/>
        <v>42694</v>
      </c>
      <c r="E1425">
        <f t="shared" si="110"/>
        <v>11</v>
      </c>
      <c r="F1425">
        <f t="shared" si="111"/>
        <v>2016</v>
      </c>
    </row>
    <row r="1426" spans="1:6" x14ac:dyDescent="0.25">
      <c r="A1426" s="109">
        <v>42699</v>
      </c>
      <c r="B1426">
        <f t="shared" si="113"/>
        <v>48</v>
      </c>
      <c r="C1426" s="109">
        <f t="shared" si="112"/>
        <v>0</v>
      </c>
      <c r="D1426" s="109">
        <f t="shared" si="114"/>
        <v>42694</v>
      </c>
      <c r="E1426">
        <f t="shared" si="110"/>
        <v>11</v>
      </c>
      <c r="F1426">
        <f t="shared" si="111"/>
        <v>2016</v>
      </c>
    </row>
    <row r="1427" spans="1:6" x14ac:dyDescent="0.25">
      <c r="A1427" s="109">
        <v>42700</v>
      </c>
      <c r="B1427">
        <f t="shared" si="113"/>
        <v>48</v>
      </c>
      <c r="C1427" s="109">
        <f t="shared" si="112"/>
        <v>0</v>
      </c>
      <c r="D1427" s="109">
        <f t="shared" si="114"/>
        <v>42694</v>
      </c>
      <c r="E1427">
        <f t="shared" si="110"/>
        <v>11</v>
      </c>
      <c r="F1427">
        <f t="shared" si="111"/>
        <v>2016</v>
      </c>
    </row>
    <row r="1428" spans="1:6" x14ac:dyDescent="0.25">
      <c r="A1428" s="109">
        <v>42701</v>
      </c>
      <c r="B1428">
        <f t="shared" si="113"/>
        <v>49</v>
      </c>
      <c r="C1428" s="109">
        <f t="shared" si="112"/>
        <v>42701</v>
      </c>
      <c r="D1428" s="109">
        <f t="shared" si="114"/>
        <v>42701</v>
      </c>
      <c r="E1428">
        <f t="shared" si="110"/>
        <v>11</v>
      </c>
      <c r="F1428">
        <f t="shared" si="111"/>
        <v>2016</v>
      </c>
    </row>
    <row r="1429" spans="1:6" x14ac:dyDescent="0.25">
      <c r="A1429" s="109">
        <v>42702</v>
      </c>
      <c r="B1429">
        <f t="shared" si="113"/>
        <v>49</v>
      </c>
      <c r="C1429" s="109">
        <f t="shared" si="112"/>
        <v>0</v>
      </c>
      <c r="D1429" s="109">
        <f t="shared" si="114"/>
        <v>42701</v>
      </c>
      <c r="E1429">
        <f t="shared" si="110"/>
        <v>11</v>
      </c>
      <c r="F1429">
        <f t="shared" si="111"/>
        <v>2016</v>
      </c>
    </row>
    <row r="1430" spans="1:6" x14ac:dyDescent="0.25">
      <c r="A1430" s="109">
        <v>42703</v>
      </c>
      <c r="B1430">
        <f t="shared" si="113"/>
        <v>49</v>
      </c>
      <c r="C1430" s="109">
        <f t="shared" si="112"/>
        <v>0</v>
      </c>
      <c r="D1430" s="109">
        <f t="shared" si="114"/>
        <v>42701</v>
      </c>
      <c r="E1430">
        <f t="shared" si="110"/>
        <v>11</v>
      </c>
      <c r="F1430">
        <f t="shared" si="111"/>
        <v>2016</v>
      </c>
    </row>
    <row r="1431" spans="1:6" x14ac:dyDescent="0.25">
      <c r="A1431" s="109">
        <v>42704</v>
      </c>
      <c r="B1431">
        <f t="shared" si="113"/>
        <v>49</v>
      </c>
      <c r="C1431" s="109">
        <f t="shared" si="112"/>
        <v>0</v>
      </c>
      <c r="D1431" s="109">
        <f t="shared" si="114"/>
        <v>42701</v>
      </c>
      <c r="E1431">
        <f t="shared" si="110"/>
        <v>11</v>
      </c>
      <c r="F1431">
        <f t="shared" si="111"/>
        <v>2016</v>
      </c>
    </row>
    <row r="1432" spans="1:6" x14ac:dyDescent="0.25">
      <c r="A1432" s="109">
        <v>42705</v>
      </c>
      <c r="B1432">
        <f t="shared" si="113"/>
        <v>49</v>
      </c>
      <c r="C1432" s="109">
        <f t="shared" si="112"/>
        <v>0</v>
      </c>
      <c r="D1432" s="109">
        <f t="shared" si="114"/>
        <v>42701</v>
      </c>
      <c r="E1432">
        <f t="shared" si="110"/>
        <v>12</v>
      </c>
      <c r="F1432">
        <f t="shared" si="111"/>
        <v>2016</v>
      </c>
    </row>
    <row r="1433" spans="1:6" x14ac:dyDescent="0.25">
      <c r="A1433" s="109">
        <v>42706</v>
      </c>
      <c r="B1433">
        <f t="shared" si="113"/>
        <v>49</v>
      </c>
      <c r="C1433" s="109">
        <f t="shared" si="112"/>
        <v>0</v>
      </c>
      <c r="D1433" s="109">
        <f t="shared" si="114"/>
        <v>42701</v>
      </c>
      <c r="E1433">
        <f t="shared" si="110"/>
        <v>12</v>
      </c>
      <c r="F1433">
        <f t="shared" si="111"/>
        <v>2016</v>
      </c>
    </row>
    <row r="1434" spans="1:6" x14ac:dyDescent="0.25">
      <c r="A1434" s="109">
        <v>42707</v>
      </c>
      <c r="B1434">
        <f t="shared" si="113"/>
        <v>49</v>
      </c>
      <c r="C1434" s="109">
        <f t="shared" si="112"/>
        <v>0</v>
      </c>
      <c r="D1434" s="109">
        <f t="shared" si="114"/>
        <v>42701</v>
      </c>
      <c r="E1434">
        <f t="shared" si="110"/>
        <v>12</v>
      </c>
      <c r="F1434">
        <f t="shared" si="111"/>
        <v>2016</v>
      </c>
    </row>
    <row r="1435" spans="1:6" x14ac:dyDescent="0.25">
      <c r="A1435" s="109">
        <v>42708</v>
      </c>
      <c r="B1435">
        <f t="shared" si="113"/>
        <v>50</v>
      </c>
      <c r="C1435" s="109">
        <f t="shared" si="112"/>
        <v>42708</v>
      </c>
      <c r="D1435" s="109">
        <f t="shared" si="114"/>
        <v>42708</v>
      </c>
      <c r="E1435">
        <f t="shared" si="110"/>
        <v>12</v>
      </c>
      <c r="F1435">
        <f t="shared" si="111"/>
        <v>2016</v>
      </c>
    </row>
    <row r="1436" spans="1:6" x14ac:dyDescent="0.25">
      <c r="A1436" s="109">
        <v>42709</v>
      </c>
      <c r="B1436">
        <f t="shared" si="113"/>
        <v>50</v>
      </c>
      <c r="C1436" s="109">
        <f t="shared" si="112"/>
        <v>0</v>
      </c>
      <c r="D1436" s="109">
        <f t="shared" si="114"/>
        <v>42708</v>
      </c>
      <c r="E1436">
        <f t="shared" si="110"/>
        <v>12</v>
      </c>
      <c r="F1436">
        <f t="shared" si="111"/>
        <v>2016</v>
      </c>
    </row>
    <row r="1437" spans="1:6" x14ac:dyDescent="0.25">
      <c r="A1437" s="109">
        <v>42710</v>
      </c>
      <c r="B1437">
        <f t="shared" si="113"/>
        <v>50</v>
      </c>
      <c r="C1437" s="109">
        <f t="shared" si="112"/>
        <v>0</v>
      </c>
      <c r="D1437" s="109">
        <f t="shared" si="114"/>
        <v>42708</v>
      </c>
      <c r="E1437">
        <f t="shared" si="110"/>
        <v>12</v>
      </c>
      <c r="F1437">
        <f t="shared" si="111"/>
        <v>2016</v>
      </c>
    </row>
    <row r="1438" spans="1:6" x14ac:dyDescent="0.25">
      <c r="A1438" s="109">
        <v>42711</v>
      </c>
      <c r="B1438">
        <f t="shared" si="113"/>
        <v>50</v>
      </c>
      <c r="C1438" s="109">
        <f t="shared" si="112"/>
        <v>0</v>
      </c>
      <c r="D1438" s="109">
        <f t="shared" si="114"/>
        <v>42708</v>
      </c>
      <c r="E1438">
        <f t="shared" si="110"/>
        <v>12</v>
      </c>
      <c r="F1438">
        <f t="shared" si="111"/>
        <v>2016</v>
      </c>
    </row>
    <row r="1439" spans="1:6" x14ac:dyDescent="0.25">
      <c r="A1439" s="109">
        <v>42712</v>
      </c>
      <c r="B1439">
        <f t="shared" si="113"/>
        <v>50</v>
      </c>
      <c r="C1439" s="109">
        <f t="shared" si="112"/>
        <v>0</v>
      </c>
      <c r="D1439" s="109">
        <f t="shared" si="114"/>
        <v>42708</v>
      </c>
      <c r="E1439">
        <f t="shared" si="110"/>
        <v>12</v>
      </c>
      <c r="F1439">
        <f t="shared" si="111"/>
        <v>2016</v>
      </c>
    </row>
    <row r="1440" spans="1:6" x14ac:dyDescent="0.25">
      <c r="A1440" s="109">
        <v>42713</v>
      </c>
      <c r="B1440">
        <f t="shared" si="113"/>
        <v>50</v>
      </c>
      <c r="C1440" s="109">
        <f t="shared" si="112"/>
        <v>0</v>
      </c>
      <c r="D1440" s="109">
        <f t="shared" si="114"/>
        <v>42708</v>
      </c>
      <c r="E1440">
        <f t="shared" si="110"/>
        <v>12</v>
      </c>
      <c r="F1440">
        <f t="shared" si="111"/>
        <v>2016</v>
      </c>
    </row>
    <row r="1441" spans="1:6" x14ac:dyDescent="0.25">
      <c r="A1441" s="109">
        <v>42714</v>
      </c>
      <c r="B1441">
        <f t="shared" si="113"/>
        <v>50</v>
      </c>
      <c r="C1441" s="109">
        <f t="shared" si="112"/>
        <v>0</v>
      </c>
      <c r="D1441" s="109">
        <f t="shared" si="114"/>
        <v>42708</v>
      </c>
      <c r="E1441">
        <f t="shared" si="110"/>
        <v>12</v>
      </c>
      <c r="F1441">
        <f t="shared" si="111"/>
        <v>2016</v>
      </c>
    </row>
    <row r="1442" spans="1:6" x14ac:dyDescent="0.25">
      <c r="A1442" s="109">
        <v>42715</v>
      </c>
      <c r="B1442">
        <f t="shared" si="113"/>
        <v>51</v>
      </c>
      <c r="C1442" s="109">
        <f t="shared" si="112"/>
        <v>42715</v>
      </c>
      <c r="D1442" s="109">
        <f t="shared" si="114"/>
        <v>42715</v>
      </c>
      <c r="E1442">
        <f t="shared" si="110"/>
        <v>12</v>
      </c>
      <c r="F1442">
        <f t="shared" si="111"/>
        <v>2016</v>
      </c>
    </row>
    <row r="1443" spans="1:6" x14ac:dyDescent="0.25">
      <c r="A1443" s="109">
        <v>42716</v>
      </c>
      <c r="B1443">
        <f t="shared" si="113"/>
        <v>51</v>
      </c>
      <c r="C1443" s="109">
        <f t="shared" si="112"/>
        <v>0</v>
      </c>
      <c r="D1443" s="109">
        <f t="shared" si="114"/>
        <v>42715</v>
      </c>
      <c r="E1443">
        <f t="shared" si="110"/>
        <v>12</v>
      </c>
      <c r="F1443">
        <f t="shared" si="111"/>
        <v>2016</v>
      </c>
    </row>
    <row r="1444" spans="1:6" x14ac:dyDescent="0.25">
      <c r="A1444" s="109">
        <v>42717</v>
      </c>
      <c r="B1444">
        <f t="shared" si="113"/>
        <v>51</v>
      </c>
      <c r="C1444" s="109">
        <f t="shared" si="112"/>
        <v>0</v>
      </c>
      <c r="D1444" s="109">
        <f t="shared" si="114"/>
        <v>42715</v>
      </c>
      <c r="E1444">
        <f t="shared" si="110"/>
        <v>12</v>
      </c>
      <c r="F1444">
        <f t="shared" si="111"/>
        <v>2016</v>
      </c>
    </row>
    <row r="1445" spans="1:6" x14ac:dyDescent="0.25">
      <c r="A1445" s="109">
        <v>42718</v>
      </c>
      <c r="B1445">
        <f t="shared" si="113"/>
        <v>51</v>
      </c>
      <c r="C1445" s="109">
        <f t="shared" si="112"/>
        <v>0</v>
      </c>
      <c r="D1445" s="109">
        <f t="shared" si="114"/>
        <v>42715</v>
      </c>
      <c r="E1445">
        <f t="shared" si="110"/>
        <v>12</v>
      </c>
      <c r="F1445">
        <f t="shared" si="111"/>
        <v>2016</v>
      </c>
    </row>
    <row r="1446" spans="1:6" x14ac:dyDescent="0.25">
      <c r="A1446" s="109">
        <v>42719</v>
      </c>
      <c r="B1446">
        <f t="shared" si="113"/>
        <v>51</v>
      </c>
      <c r="C1446" s="109">
        <f t="shared" si="112"/>
        <v>0</v>
      </c>
      <c r="D1446" s="109">
        <f t="shared" si="114"/>
        <v>42715</v>
      </c>
      <c r="E1446">
        <f t="shared" si="110"/>
        <v>12</v>
      </c>
      <c r="F1446">
        <f t="shared" si="111"/>
        <v>2016</v>
      </c>
    </row>
    <row r="1447" spans="1:6" x14ac:dyDescent="0.25">
      <c r="A1447" s="109">
        <v>42720</v>
      </c>
      <c r="B1447">
        <f t="shared" si="113"/>
        <v>51</v>
      </c>
      <c r="C1447" s="109">
        <f t="shared" si="112"/>
        <v>0</v>
      </c>
      <c r="D1447" s="109">
        <f t="shared" si="114"/>
        <v>42715</v>
      </c>
      <c r="E1447">
        <f t="shared" si="110"/>
        <v>12</v>
      </c>
      <c r="F1447">
        <f t="shared" si="111"/>
        <v>2016</v>
      </c>
    </row>
    <row r="1448" spans="1:6" x14ac:dyDescent="0.25">
      <c r="A1448" s="109">
        <v>42721</v>
      </c>
      <c r="B1448">
        <f t="shared" si="113"/>
        <v>51</v>
      </c>
      <c r="C1448" s="109">
        <f t="shared" si="112"/>
        <v>0</v>
      </c>
      <c r="D1448" s="109">
        <f t="shared" si="114"/>
        <v>42715</v>
      </c>
      <c r="E1448">
        <f t="shared" si="110"/>
        <v>12</v>
      </c>
      <c r="F1448">
        <f t="shared" si="111"/>
        <v>2016</v>
      </c>
    </row>
    <row r="1449" spans="1:6" x14ac:dyDescent="0.25">
      <c r="A1449" s="109">
        <v>42722</v>
      </c>
      <c r="B1449">
        <f t="shared" si="113"/>
        <v>52</v>
      </c>
      <c r="C1449" s="109">
        <f t="shared" si="112"/>
        <v>42722</v>
      </c>
      <c r="D1449" s="109">
        <f t="shared" si="114"/>
        <v>42722</v>
      </c>
      <c r="E1449">
        <f t="shared" si="110"/>
        <v>12</v>
      </c>
      <c r="F1449">
        <f t="shared" si="111"/>
        <v>2016</v>
      </c>
    </row>
    <row r="1450" spans="1:6" x14ac:dyDescent="0.25">
      <c r="A1450" s="109">
        <v>42723</v>
      </c>
      <c r="B1450">
        <f t="shared" si="113"/>
        <v>52</v>
      </c>
      <c r="C1450" s="109">
        <f t="shared" si="112"/>
        <v>0</v>
      </c>
      <c r="D1450" s="109">
        <f t="shared" si="114"/>
        <v>42722</v>
      </c>
      <c r="E1450">
        <f t="shared" si="110"/>
        <v>12</v>
      </c>
      <c r="F1450">
        <f t="shared" si="111"/>
        <v>2016</v>
      </c>
    </row>
    <row r="1451" spans="1:6" x14ac:dyDescent="0.25">
      <c r="A1451" s="109">
        <v>42724</v>
      </c>
      <c r="B1451">
        <f t="shared" si="113"/>
        <v>52</v>
      </c>
      <c r="C1451" s="109">
        <f t="shared" si="112"/>
        <v>0</v>
      </c>
      <c r="D1451" s="109">
        <f t="shared" si="114"/>
        <v>42722</v>
      </c>
      <c r="E1451">
        <f t="shared" si="110"/>
        <v>12</v>
      </c>
      <c r="F1451">
        <f t="shared" si="111"/>
        <v>2016</v>
      </c>
    </row>
    <row r="1452" spans="1:6" x14ac:dyDescent="0.25">
      <c r="A1452" s="109">
        <v>42725</v>
      </c>
      <c r="B1452">
        <f t="shared" si="113"/>
        <v>52</v>
      </c>
      <c r="C1452" s="109">
        <f t="shared" si="112"/>
        <v>0</v>
      </c>
      <c r="D1452" s="109">
        <f t="shared" si="114"/>
        <v>42722</v>
      </c>
      <c r="E1452">
        <f t="shared" si="110"/>
        <v>12</v>
      </c>
      <c r="F1452">
        <f t="shared" si="111"/>
        <v>2016</v>
      </c>
    </row>
    <row r="1453" spans="1:6" x14ac:dyDescent="0.25">
      <c r="A1453" s="109">
        <v>42726</v>
      </c>
      <c r="B1453">
        <f t="shared" si="113"/>
        <v>52</v>
      </c>
      <c r="C1453" s="109">
        <f t="shared" si="112"/>
        <v>0</v>
      </c>
      <c r="D1453" s="109">
        <f t="shared" si="114"/>
        <v>42722</v>
      </c>
      <c r="E1453">
        <f t="shared" si="110"/>
        <v>12</v>
      </c>
      <c r="F1453">
        <f t="shared" si="111"/>
        <v>2016</v>
      </c>
    </row>
    <row r="1454" spans="1:6" x14ac:dyDescent="0.25">
      <c r="A1454" s="109">
        <v>42727</v>
      </c>
      <c r="B1454">
        <f t="shared" si="113"/>
        <v>52</v>
      </c>
      <c r="C1454" s="109">
        <f t="shared" si="112"/>
        <v>0</v>
      </c>
      <c r="D1454" s="109">
        <f t="shared" si="114"/>
        <v>42722</v>
      </c>
      <c r="E1454">
        <f t="shared" si="110"/>
        <v>12</v>
      </c>
      <c r="F1454">
        <f t="shared" si="111"/>
        <v>2016</v>
      </c>
    </row>
    <row r="1455" spans="1:6" x14ac:dyDescent="0.25">
      <c r="A1455" s="109">
        <v>42728</v>
      </c>
      <c r="B1455">
        <f t="shared" si="113"/>
        <v>52</v>
      </c>
      <c r="C1455" s="109">
        <f t="shared" si="112"/>
        <v>0</v>
      </c>
      <c r="D1455" s="109">
        <f t="shared" si="114"/>
        <v>42722</v>
      </c>
      <c r="E1455">
        <f t="shared" si="110"/>
        <v>12</v>
      </c>
      <c r="F1455">
        <f t="shared" si="111"/>
        <v>2016</v>
      </c>
    </row>
    <row r="1456" spans="1:6" x14ac:dyDescent="0.25">
      <c r="A1456" s="109">
        <v>42729</v>
      </c>
      <c r="B1456">
        <f t="shared" si="113"/>
        <v>53</v>
      </c>
      <c r="C1456" s="109">
        <f t="shared" si="112"/>
        <v>42729</v>
      </c>
      <c r="D1456" s="109">
        <f t="shared" si="114"/>
        <v>42729</v>
      </c>
      <c r="E1456">
        <f t="shared" si="110"/>
        <v>12</v>
      </c>
      <c r="F1456">
        <f t="shared" si="111"/>
        <v>2016</v>
      </c>
    </row>
    <row r="1457" spans="1:6" x14ac:dyDescent="0.25">
      <c r="A1457" s="109">
        <v>42730</v>
      </c>
      <c r="B1457">
        <f t="shared" si="113"/>
        <v>53</v>
      </c>
      <c r="C1457" s="109">
        <f t="shared" si="112"/>
        <v>0</v>
      </c>
      <c r="D1457" s="109">
        <f t="shared" si="114"/>
        <v>42729</v>
      </c>
      <c r="E1457">
        <f t="shared" si="110"/>
        <v>12</v>
      </c>
      <c r="F1457">
        <f t="shared" si="111"/>
        <v>2016</v>
      </c>
    </row>
    <row r="1458" spans="1:6" x14ac:dyDescent="0.25">
      <c r="A1458" s="109">
        <v>42731</v>
      </c>
      <c r="B1458">
        <f t="shared" si="113"/>
        <v>53</v>
      </c>
      <c r="C1458" s="109">
        <f t="shared" si="112"/>
        <v>0</v>
      </c>
      <c r="D1458" s="109">
        <f t="shared" si="114"/>
        <v>42729</v>
      </c>
      <c r="E1458">
        <f t="shared" si="110"/>
        <v>12</v>
      </c>
      <c r="F1458">
        <f t="shared" si="111"/>
        <v>2016</v>
      </c>
    </row>
    <row r="1459" spans="1:6" x14ac:dyDescent="0.25">
      <c r="A1459" s="109">
        <v>42732</v>
      </c>
      <c r="B1459">
        <f t="shared" si="113"/>
        <v>53</v>
      </c>
      <c r="C1459" s="109">
        <f t="shared" si="112"/>
        <v>0</v>
      </c>
      <c r="D1459" s="109">
        <f t="shared" si="114"/>
        <v>42729</v>
      </c>
      <c r="E1459">
        <f t="shared" si="110"/>
        <v>12</v>
      </c>
      <c r="F1459">
        <f t="shared" si="111"/>
        <v>2016</v>
      </c>
    </row>
    <row r="1460" spans="1:6" x14ac:dyDescent="0.25">
      <c r="A1460" s="109">
        <v>42733</v>
      </c>
      <c r="B1460">
        <f t="shared" si="113"/>
        <v>53</v>
      </c>
      <c r="C1460" s="109">
        <f t="shared" si="112"/>
        <v>0</v>
      </c>
      <c r="D1460" s="109">
        <f t="shared" si="114"/>
        <v>42729</v>
      </c>
      <c r="E1460">
        <f t="shared" si="110"/>
        <v>12</v>
      </c>
      <c r="F1460">
        <f t="shared" si="111"/>
        <v>2016</v>
      </c>
    </row>
    <row r="1461" spans="1:6" x14ac:dyDescent="0.25">
      <c r="A1461" s="109">
        <v>42734</v>
      </c>
      <c r="B1461">
        <f t="shared" si="113"/>
        <v>53</v>
      </c>
      <c r="C1461" s="109">
        <f t="shared" si="112"/>
        <v>0</v>
      </c>
      <c r="D1461" s="109">
        <f t="shared" si="114"/>
        <v>42729</v>
      </c>
      <c r="E1461">
        <f t="shared" si="110"/>
        <v>12</v>
      </c>
      <c r="F1461">
        <f t="shared" si="111"/>
        <v>2016</v>
      </c>
    </row>
    <row r="1462" spans="1:6" x14ac:dyDescent="0.25">
      <c r="A1462" s="109">
        <v>42735</v>
      </c>
      <c r="B1462">
        <f t="shared" si="113"/>
        <v>53</v>
      </c>
      <c r="C1462" s="109">
        <f t="shared" si="112"/>
        <v>0</v>
      </c>
      <c r="D1462" s="109">
        <f t="shared" si="114"/>
        <v>42729</v>
      </c>
      <c r="E1462">
        <f t="shared" si="110"/>
        <v>12</v>
      </c>
      <c r="F1462">
        <f t="shared" si="111"/>
        <v>2016</v>
      </c>
    </row>
    <row r="1463" spans="1:6" x14ac:dyDescent="0.25">
      <c r="A1463" s="109">
        <v>42736</v>
      </c>
      <c r="B1463">
        <f t="shared" si="113"/>
        <v>1</v>
      </c>
      <c r="C1463" s="109">
        <f t="shared" si="112"/>
        <v>42736</v>
      </c>
      <c r="D1463" s="109">
        <f t="shared" si="114"/>
        <v>42736</v>
      </c>
      <c r="E1463">
        <f t="shared" si="110"/>
        <v>1</v>
      </c>
      <c r="F1463">
        <f t="shared" si="111"/>
        <v>2017</v>
      </c>
    </row>
    <row r="1464" spans="1:6" x14ac:dyDescent="0.25">
      <c r="A1464" s="109">
        <v>42737</v>
      </c>
      <c r="B1464">
        <f t="shared" si="113"/>
        <v>1</v>
      </c>
      <c r="C1464" s="109">
        <f t="shared" si="112"/>
        <v>0</v>
      </c>
      <c r="D1464" s="109">
        <f t="shared" si="114"/>
        <v>42736</v>
      </c>
      <c r="E1464">
        <f t="shared" si="110"/>
        <v>1</v>
      </c>
      <c r="F1464">
        <f t="shared" si="111"/>
        <v>2017</v>
      </c>
    </row>
    <row r="1465" spans="1:6" x14ac:dyDescent="0.25">
      <c r="A1465" s="109">
        <v>42738</v>
      </c>
      <c r="B1465">
        <f t="shared" si="113"/>
        <v>1</v>
      </c>
      <c r="C1465" s="109">
        <f t="shared" si="112"/>
        <v>0</v>
      </c>
      <c r="D1465" s="109">
        <f t="shared" si="114"/>
        <v>42736</v>
      </c>
      <c r="E1465">
        <f t="shared" si="110"/>
        <v>1</v>
      </c>
      <c r="F1465">
        <f t="shared" si="111"/>
        <v>2017</v>
      </c>
    </row>
    <row r="1466" spans="1:6" x14ac:dyDescent="0.25">
      <c r="A1466" s="109">
        <v>42739</v>
      </c>
      <c r="B1466">
        <f t="shared" si="113"/>
        <v>1</v>
      </c>
      <c r="C1466" s="109">
        <f t="shared" si="112"/>
        <v>0</v>
      </c>
      <c r="D1466" s="109">
        <f t="shared" si="114"/>
        <v>42736</v>
      </c>
      <c r="E1466">
        <f t="shared" si="110"/>
        <v>1</v>
      </c>
      <c r="F1466">
        <f t="shared" si="111"/>
        <v>2017</v>
      </c>
    </row>
    <row r="1467" spans="1:6" x14ac:dyDescent="0.25">
      <c r="A1467" s="109">
        <v>42740</v>
      </c>
      <c r="B1467">
        <f t="shared" si="113"/>
        <v>1</v>
      </c>
      <c r="C1467" s="109">
        <f t="shared" si="112"/>
        <v>0</v>
      </c>
      <c r="D1467" s="109">
        <f t="shared" si="114"/>
        <v>42736</v>
      </c>
      <c r="E1467">
        <f t="shared" si="110"/>
        <v>1</v>
      </c>
      <c r="F1467">
        <f t="shared" si="111"/>
        <v>2017</v>
      </c>
    </row>
    <row r="1468" spans="1:6" x14ac:dyDescent="0.25">
      <c r="A1468" s="109">
        <v>42741</v>
      </c>
      <c r="B1468">
        <f t="shared" si="113"/>
        <v>1</v>
      </c>
      <c r="C1468" s="109">
        <f t="shared" si="112"/>
        <v>0</v>
      </c>
      <c r="D1468" s="109">
        <f t="shared" si="114"/>
        <v>42736</v>
      </c>
      <c r="E1468">
        <f t="shared" si="110"/>
        <v>1</v>
      </c>
      <c r="F1468">
        <f t="shared" si="111"/>
        <v>2017</v>
      </c>
    </row>
    <row r="1469" spans="1:6" x14ac:dyDescent="0.25">
      <c r="A1469" s="109">
        <v>42742</v>
      </c>
      <c r="B1469">
        <f t="shared" si="113"/>
        <v>1</v>
      </c>
      <c r="C1469" s="109">
        <f t="shared" si="112"/>
        <v>0</v>
      </c>
      <c r="D1469" s="109">
        <f t="shared" si="114"/>
        <v>42736</v>
      </c>
      <c r="E1469">
        <f t="shared" si="110"/>
        <v>1</v>
      </c>
      <c r="F1469">
        <f t="shared" si="111"/>
        <v>2017</v>
      </c>
    </row>
    <row r="1470" spans="1:6" x14ac:dyDescent="0.25">
      <c r="A1470" s="109">
        <v>42743</v>
      </c>
      <c r="B1470">
        <f t="shared" si="113"/>
        <v>2</v>
      </c>
      <c r="C1470" s="109">
        <f t="shared" si="112"/>
        <v>42743</v>
      </c>
      <c r="D1470" s="109">
        <f t="shared" si="114"/>
        <v>42743</v>
      </c>
      <c r="E1470">
        <f t="shared" si="110"/>
        <v>1</v>
      </c>
      <c r="F1470">
        <f t="shared" si="111"/>
        <v>2017</v>
      </c>
    </row>
    <row r="1471" spans="1:6" x14ac:dyDescent="0.25">
      <c r="A1471" s="109">
        <v>42744</v>
      </c>
      <c r="B1471">
        <f t="shared" si="113"/>
        <v>2</v>
      </c>
      <c r="C1471" s="109">
        <f t="shared" si="112"/>
        <v>0</v>
      </c>
      <c r="D1471" s="109">
        <f t="shared" si="114"/>
        <v>42743</v>
      </c>
      <c r="E1471">
        <f t="shared" si="110"/>
        <v>1</v>
      </c>
      <c r="F1471">
        <f t="shared" si="111"/>
        <v>2017</v>
      </c>
    </row>
    <row r="1472" spans="1:6" x14ac:dyDescent="0.25">
      <c r="A1472" s="109">
        <v>42745</v>
      </c>
      <c r="B1472">
        <f t="shared" si="113"/>
        <v>2</v>
      </c>
      <c r="C1472" s="109">
        <f t="shared" si="112"/>
        <v>0</v>
      </c>
      <c r="D1472" s="109">
        <f t="shared" si="114"/>
        <v>42743</v>
      </c>
      <c r="E1472">
        <f t="shared" si="110"/>
        <v>1</v>
      </c>
      <c r="F1472">
        <f t="shared" si="111"/>
        <v>2017</v>
      </c>
    </row>
    <row r="1473" spans="1:6" x14ac:dyDescent="0.25">
      <c r="A1473" s="109">
        <v>42746</v>
      </c>
      <c r="B1473">
        <f t="shared" si="113"/>
        <v>2</v>
      </c>
      <c r="C1473" s="109">
        <f t="shared" si="112"/>
        <v>0</v>
      </c>
      <c r="D1473" s="109">
        <f t="shared" si="114"/>
        <v>42743</v>
      </c>
      <c r="E1473">
        <f t="shared" ref="E1473:E1536" si="115">MONTH(A1473)</f>
        <v>1</v>
      </c>
      <c r="F1473">
        <f t="shared" ref="F1473:F1536" si="116">YEAR(A1473)</f>
        <v>2017</v>
      </c>
    </row>
    <row r="1474" spans="1:6" x14ac:dyDescent="0.25">
      <c r="A1474" s="109">
        <v>42747</v>
      </c>
      <c r="B1474">
        <f t="shared" si="113"/>
        <v>2</v>
      </c>
      <c r="C1474" s="109">
        <f t="shared" ref="C1474:C1537" si="117">IF(IF(B1474=B1473,0,B1474)&gt;0,A1474,0)</f>
        <v>0</v>
      </c>
      <c r="D1474" s="109">
        <f t="shared" si="114"/>
        <v>42743</v>
      </c>
      <c r="E1474">
        <f t="shared" si="115"/>
        <v>1</v>
      </c>
      <c r="F1474">
        <f t="shared" si="116"/>
        <v>2017</v>
      </c>
    </row>
    <row r="1475" spans="1:6" x14ac:dyDescent="0.25">
      <c r="A1475" s="109">
        <v>42748</v>
      </c>
      <c r="B1475">
        <f t="shared" ref="B1475:B1538" si="118">WEEKNUM(A1475)</f>
        <v>2</v>
      </c>
      <c r="C1475" s="109">
        <f t="shared" si="117"/>
        <v>0</v>
      </c>
      <c r="D1475" s="109">
        <f t="shared" si="114"/>
        <v>42743</v>
      </c>
      <c r="E1475">
        <f t="shared" si="115"/>
        <v>1</v>
      </c>
      <c r="F1475">
        <f t="shared" si="116"/>
        <v>2017</v>
      </c>
    </row>
    <row r="1476" spans="1:6" x14ac:dyDescent="0.25">
      <c r="A1476" s="109">
        <v>42749</v>
      </c>
      <c r="B1476">
        <f t="shared" si="118"/>
        <v>2</v>
      </c>
      <c r="C1476" s="109">
        <f t="shared" si="117"/>
        <v>0</v>
      </c>
      <c r="D1476" s="109">
        <f t="shared" si="114"/>
        <v>42743</v>
      </c>
      <c r="E1476">
        <f t="shared" si="115"/>
        <v>1</v>
      </c>
      <c r="F1476">
        <f t="shared" si="116"/>
        <v>2017</v>
      </c>
    </row>
    <row r="1477" spans="1:6" x14ac:dyDescent="0.25">
      <c r="A1477" s="109">
        <v>42750</v>
      </c>
      <c r="B1477">
        <f t="shared" si="118"/>
        <v>3</v>
      </c>
      <c r="C1477" s="109">
        <f t="shared" si="117"/>
        <v>42750</v>
      </c>
      <c r="D1477" s="109">
        <f t="shared" si="114"/>
        <v>42750</v>
      </c>
      <c r="E1477">
        <f t="shared" si="115"/>
        <v>1</v>
      </c>
      <c r="F1477">
        <f t="shared" si="116"/>
        <v>2017</v>
      </c>
    </row>
    <row r="1478" spans="1:6" x14ac:dyDescent="0.25">
      <c r="A1478" s="109">
        <v>42751</v>
      </c>
      <c r="B1478">
        <f t="shared" si="118"/>
        <v>3</v>
      </c>
      <c r="C1478" s="109">
        <f t="shared" si="117"/>
        <v>0</v>
      </c>
      <c r="D1478" s="109">
        <f t="shared" si="114"/>
        <v>42750</v>
      </c>
      <c r="E1478">
        <f t="shared" si="115"/>
        <v>1</v>
      </c>
      <c r="F1478">
        <f t="shared" si="116"/>
        <v>2017</v>
      </c>
    </row>
    <row r="1479" spans="1:6" x14ac:dyDescent="0.25">
      <c r="A1479" s="109">
        <v>42752</v>
      </c>
      <c r="B1479">
        <f t="shared" si="118"/>
        <v>3</v>
      </c>
      <c r="C1479" s="109">
        <f t="shared" si="117"/>
        <v>0</v>
      </c>
      <c r="D1479" s="109">
        <f t="shared" si="114"/>
        <v>42750</v>
      </c>
      <c r="E1479">
        <f t="shared" si="115"/>
        <v>1</v>
      </c>
      <c r="F1479">
        <f t="shared" si="116"/>
        <v>2017</v>
      </c>
    </row>
    <row r="1480" spans="1:6" x14ac:dyDescent="0.25">
      <c r="A1480" s="109">
        <v>42753</v>
      </c>
      <c r="B1480">
        <f t="shared" si="118"/>
        <v>3</v>
      </c>
      <c r="C1480" s="109">
        <f t="shared" si="117"/>
        <v>0</v>
      </c>
      <c r="D1480" s="109">
        <f t="shared" ref="D1480:D1543" si="119">IF(C1480&gt;0,C1480,IF(C1479&gt;0,C1479,IF(C1478&gt;0,C1478,IF(C1477&gt;0,C1477,IF(C1476&gt;0,C1476,IF(C1475&gt;0,C1475,IF(C1474&gt;0,C1474,"ERROR")))))))</f>
        <v>42750</v>
      </c>
      <c r="E1480">
        <f t="shared" si="115"/>
        <v>1</v>
      </c>
      <c r="F1480">
        <f t="shared" si="116"/>
        <v>2017</v>
      </c>
    </row>
    <row r="1481" spans="1:6" x14ac:dyDescent="0.25">
      <c r="A1481" s="109">
        <v>42754</v>
      </c>
      <c r="B1481">
        <f t="shared" si="118"/>
        <v>3</v>
      </c>
      <c r="C1481" s="109">
        <f t="shared" si="117"/>
        <v>0</v>
      </c>
      <c r="D1481" s="109">
        <f t="shared" si="119"/>
        <v>42750</v>
      </c>
      <c r="E1481">
        <f t="shared" si="115"/>
        <v>1</v>
      </c>
      <c r="F1481">
        <f t="shared" si="116"/>
        <v>2017</v>
      </c>
    </row>
    <row r="1482" spans="1:6" x14ac:dyDescent="0.25">
      <c r="A1482" s="109">
        <v>42755</v>
      </c>
      <c r="B1482">
        <f t="shared" si="118"/>
        <v>3</v>
      </c>
      <c r="C1482" s="109">
        <f t="shared" si="117"/>
        <v>0</v>
      </c>
      <c r="D1482" s="109">
        <f t="shared" si="119"/>
        <v>42750</v>
      </c>
      <c r="E1482">
        <f t="shared" si="115"/>
        <v>1</v>
      </c>
      <c r="F1482">
        <f t="shared" si="116"/>
        <v>2017</v>
      </c>
    </row>
    <row r="1483" spans="1:6" x14ac:dyDescent="0.25">
      <c r="A1483" s="109">
        <v>42756</v>
      </c>
      <c r="B1483">
        <f t="shared" si="118"/>
        <v>3</v>
      </c>
      <c r="C1483" s="109">
        <f t="shared" si="117"/>
        <v>0</v>
      </c>
      <c r="D1483" s="109">
        <f t="shared" si="119"/>
        <v>42750</v>
      </c>
      <c r="E1483">
        <f t="shared" si="115"/>
        <v>1</v>
      </c>
      <c r="F1483">
        <f t="shared" si="116"/>
        <v>2017</v>
      </c>
    </row>
    <row r="1484" spans="1:6" x14ac:dyDescent="0.25">
      <c r="A1484" s="109">
        <v>42757</v>
      </c>
      <c r="B1484">
        <f t="shared" si="118"/>
        <v>4</v>
      </c>
      <c r="C1484" s="109">
        <f t="shared" si="117"/>
        <v>42757</v>
      </c>
      <c r="D1484" s="109">
        <f t="shared" si="119"/>
        <v>42757</v>
      </c>
      <c r="E1484">
        <f t="shared" si="115"/>
        <v>1</v>
      </c>
      <c r="F1484">
        <f t="shared" si="116"/>
        <v>2017</v>
      </c>
    </row>
    <row r="1485" spans="1:6" x14ac:dyDescent="0.25">
      <c r="A1485" s="109">
        <v>42758</v>
      </c>
      <c r="B1485">
        <f t="shared" si="118"/>
        <v>4</v>
      </c>
      <c r="C1485" s="109">
        <f t="shared" si="117"/>
        <v>0</v>
      </c>
      <c r="D1485" s="109">
        <f t="shared" si="119"/>
        <v>42757</v>
      </c>
      <c r="E1485">
        <f t="shared" si="115"/>
        <v>1</v>
      </c>
      <c r="F1485">
        <f t="shared" si="116"/>
        <v>2017</v>
      </c>
    </row>
    <row r="1486" spans="1:6" x14ac:dyDescent="0.25">
      <c r="A1486" s="109">
        <v>42759</v>
      </c>
      <c r="B1486">
        <f t="shared" si="118"/>
        <v>4</v>
      </c>
      <c r="C1486" s="109">
        <f t="shared" si="117"/>
        <v>0</v>
      </c>
      <c r="D1486" s="109">
        <f t="shared" si="119"/>
        <v>42757</v>
      </c>
      <c r="E1486">
        <f t="shared" si="115"/>
        <v>1</v>
      </c>
      <c r="F1486">
        <f t="shared" si="116"/>
        <v>2017</v>
      </c>
    </row>
    <row r="1487" spans="1:6" x14ac:dyDescent="0.25">
      <c r="A1487" s="109">
        <v>42760</v>
      </c>
      <c r="B1487">
        <f t="shared" si="118"/>
        <v>4</v>
      </c>
      <c r="C1487" s="109">
        <f t="shared" si="117"/>
        <v>0</v>
      </c>
      <c r="D1487" s="109">
        <f t="shared" si="119"/>
        <v>42757</v>
      </c>
      <c r="E1487">
        <f t="shared" si="115"/>
        <v>1</v>
      </c>
      <c r="F1487">
        <f t="shared" si="116"/>
        <v>2017</v>
      </c>
    </row>
    <row r="1488" spans="1:6" x14ac:dyDescent="0.25">
      <c r="A1488" s="109">
        <v>42761</v>
      </c>
      <c r="B1488">
        <f t="shared" si="118"/>
        <v>4</v>
      </c>
      <c r="C1488" s="109">
        <f t="shared" si="117"/>
        <v>0</v>
      </c>
      <c r="D1488" s="109">
        <f t="shared" si="119"/>
        <v>42757</v>
      </c>
      <c r="E1488">
        <f t="shared" si="115"/>
        <v>1</v>
      </c>
      <c r="F1488">
        <f t="shared" si="116"/>
        <v>2017</v>
      </c>
    </row>
    <row r="1489" spans="1:6" x14ac:dyDescent="0.25">
      <c r="A1489" s="109">
        <v>42762</v>
      </c>
      <c r="B1489">
        <f t="shared" si="118"/>
        <v>4</v>
      </c>
      <c r="C1489" s="109">
        <f t="shared" si="117"/>
        <v>0</v>
      </c>
      <c r="D1489" s="109">
        <f t="shared" si="119"/>
        <v>42757</v>
      </c>
      <c r="E1489">
        <f t="shared" si="115"/>
        <v>1</v>
      </c>
      <c r="F1489">
        <f t="shared" si="116"/>
        <v>2017</v>
      </c>
    </row>
    <row r="1490" spans="1:6" x14ac:dyDescent="0.25">
      <c r="A1490" s="109">
        <v>42763</v>
      </c>
      <c r="B1490">
        <f t="shared" si="118"/>
        <v>4</v>
      </c>
      <c r="C1490" s="109">
        <f t="shared" si="117"/>
        <v>0</v>
      </c>
      <c r="D1490" s="109">
        <f t="shared" si="119"/>
        <v>42757</v>
      </c>
      <c r="E1490">
        <f t="shared" si="115"/>
        <v>1</v>
      </c>
      <c r="F1490">
        <f t="shared" si="116"/>
        <v>2017</v>
      </c>
    </row>
    <row r="1491" spans="1:6" x14ac:dyDescent="0.25">
      <c r="A1491" s="109">
        <v>42764</v>
      </c>
      <c r="B1491">
        <f t="shared" si="118"/>
        <v>5</v>
      </c>
      <c r="C1491" s="109">
        <f t="shared" si="117"/>
        <v>42764</v>
      </c>
      <c r="D1491" s="109">
        <f t="shared" si="119"/>
        <v>42764</v>
      </c>
      <c r="E1491">
        <f t="shared" si="115"/>
        <v>1</v>
      </c>
      <c r="F1491">
        <f t="shared" si="116"/>
        <v>2017</v>
      </c>
    </row>
    <row r="1492" spans="1:6" x14ac:dyDescent="0.25">
      <c r="A1492" s="109">
        <v>42765</v>
      </c>
      <c r="B1492">
        <f t="shared" si="118"/>
        <v>5</v>
      </c>
      <c r="C1492" s="109">
        <f t="shared" si="117"/>
        <v>0</v>
      </c>
      <c r="D1492" s="109">
        <f t="shared" si="119"/>
        <v>42764</v>
      </c>
      <c r="E1492">
        <f t="shared" si="115"/>
        <v>1</v>
      </c>
      <c r="F1492">
        <f t="shared" si="116"/>
        <v>2017</v>
      </c>
    </row>
    <row r="1493" spans="1:6" x14ac:dyDescent="0.25">
      <c r="A1493" s="109">
        <v>42766</v>
      </c>
      <c r="B1493">
        <f t="shared" si="118"/>
        <v>5</v>
      </c>
      <c r="C1493" s="109">
        <f t="shared" si="117"/>
        <v>0</v>
      </c>
      <c r="D1493" s="109">
        <f t="shared" si="119"/>
        <v>42764</v>
      </c>
      <c r="E1493">
        <f t="shared" si="115"/>
        <v>1</v>
      </c>
      <c r="F1493">
        <f t="shared" si="116"/>
        <v>2017</v>
      </c>
    </row>
    <row r="1494" spans="1:6" x14ac:dyDescent="0.25">
      <c r="A1494" s="109">
        <v>42767</v>
      </c>
      <c r="B1494">
        <f t="shared" si="118"/>
        <v>5</v>
      </c>
      <c r="C1494" s="109">
        <f t="shared" si="117"/>
        <v>0</v>
      </c>
      <c r="D1494" s="109">
        <f t="shared" si="119"/>
        <v>42764</v>
      </c>
      <c r="E1494">
        <f t="shared" si="115"/>
        <v>2</v>
      </c>
      <c r="F1494">
        <f t="shared" si="116"/>
        <v>2017</v>
      </c>
    </row>
    <row r="1495" spans="1:6" x14ac:dyDescent="0.25">
      <c r="A1495" s="109">
        <v>42768</v>
      </c>
      <c r="B1495">
        <f t="shared" si="118"/>
        <v>5</v>
      </c>
      <c r="C1495" s="109">
        <f t="shared" si="117"/>
        <v>0</v>
      </c>
      <c r="D1495" s="109">
        <f t="shared" si="119"/>
        <v>42764</v>
      </c>
      <c r="E1495">
        <f t="shared" si="115"/>
        <v>2</v>
      </c>
      <c r="F1495">
        <f t="shared" si="116"/>
        <v>2017</v>
      </c>
    </row>
    <row r="1496" spans="1:6" x14ac:dyDescent="0.25">
      <c r="A1496" s="109">
        <v>42769</v>
      </c>
      <c r="B1496">
        <f t="shared" si="118"/>
        <v>5</v>
      </c>
      <c r="C1496" s="109">
        <f t="shared" si="117"/>
        <v>0</v>
      </c>
      <c r="D1496" s="109">
        <f t="shared" si="119"/>
        <v>42764</v>
      </c>
      <c r="E1496">
        <f t="shared" si="115"/>
        <v>2</v>
      </c>
      <c r="F1496">
        <f t="shared" si="116"/>
        <v>2017</v>
      </c>
    </row>
    <row r="1497" spans="1:6" x14ac:dyDescent="0.25">
      <c r="A1497" s="109">
        <v>42770</v>
      </c>
      <c r="B1497">
        <f t="shared" si="118"/>
        <v>5</v>
      </c>
      <c r="C1497" s="109">
        <f t="shared" si="117"/>
        <v>0</v>
      </c>
      <c r="D1497" s="109">
        <f t="shared" si="119"/>
        <v>42764</v>
      </c>
      <c r="E1497">
        <f t="shared" si="115"/>
        <v>2</v>
      </c>
      <c r="F1497">
        <f t="shared" si="116"/>
        <v>2017</v>
      </c>
    </row>
    <row r="1498" spans="1:6" x14ac:dyDescent="0.25">
      <c r="A1498" s="109">
        <v>42771</v>
      </c>
      <c r="B1498">
        <f t="shared" si="118"/>
        <v>6</v>
      </c>
      <c r="C1498" s="109">
        <f t="shared" si="117"/>
        <v>42771</v>
      </c>
      <c r="D1498" s="109">
        <f t="shared" si="119"/>
        <v>42771</v>
      </c>
      <c r="E1498">
        <f t="shared" si="115"/>
        <v>2</v>
      </c>
      <c r="F1498">
        <f t="shared" si="116"/>
        <v>2017</v>
      </c>
    </row>
    <row r="1499" spans="1:6" x14ac:dyDescent="0.25">
      <c r="A1499" s="109">
        <v>42772</v>
      </c>
      <c r="B1499">
        <f t="shared" si="118"/>
        <v>6</v>
      </c>
      <c r="C1499" s="109">
        <f t="shared" si="117"/>
        <v>0</v>
      </c>
      <c r="D1499" s="109">
        <f t="shared" si="119"/>
        <v>42771</v>
      </c>
      <c r="E1499">
        <f t="shared" si="115"/>
        <v>2</v>
      </c>
      <c r="F1499">
        <f t="shared" si="116"/>
        <v>2017</v>
      </c>
    </row>
    <row r="1500" spans="1:6" x14ac:dyDescent="0.25">
      <c r="A1500" s="109">
        <v>42773</v>
      </c>
      <c r="B1500">
        <f t="shared" si="118"/>
        <v>6</v>
      </c>
      <c r="C1500" s="109">
        <f t="shared" si="117"/>
        <v>0</v>
      </c>
      <c r="D1500" s="109">
        <f t="shared" si="119"/>
        <v>42771</v>
      </c>
      <c r="E1500">
        <f t="shared" si="115"/>
        <v>2</v>
      </c>
      <c r="F1500">
        <f t="shared" si="116"/>
        <v>2017</v>
      </c>
    </row>
    <row r="1501" spans="1:6" x14ac:dyDescent="0.25">
      <c r="A1501" s="109">
        <v>42774</v>
      </c>
      <c r="B1501">
        <f t="shared" si="118"/>
        <v>6</v>
      </c>
      <c r="C1501" s="109">
        <f t="shared" si="117"/>
        <v>0</v>
      </c>
      <c r="D1501" s="109">
        <f t="shared" si="119"/>
        <v>42771</v>
      </c>
      <c r="E1501">
        <f t="shared" si="115"/>
        <v>2</v>
      </c>
      <c r="F1501">
        <f t="shared" si="116"/>
        <v>2017</v>
      </c>
    </row>
    <row r="1502" spans="1:6" x14ac:dyDescent="0.25">
      <c r="A1502" s="109">
        <v>42775</v>
      </c>
      <c r="B1502">
        <f t="shared" si="118"/>
        <v>6</v>
      </c>
      <c r="C1502" s="109">
        <f t="shared" si="117"/>
        <v>0</v>
      </c>
      <c r="D1502" s="109">
        <f t="shared" si="119"/>
        <v>42771</v>
      </c>
      <c r="E1502">
        <f t="shared" si="115"/>
        <v>2</v>
      </c>
      <c r="F1502">
        <f t="shared" si="116"/>
        <v>2017</v>
      </c>
    </row>
    <row r="1503" spans="1:6" x14ac:dyDescent="0.25">
      <c r="A1503" s="109">
        <v>42776</v>
      </c>
      <c r="B1503">
        <f t="shared" si="118"/>
        <v>6</v>
      </c>
      <c r="C1503" s="109">
        <f t="shared" si="117"/>
        <v>0</v>
      </c>
      <c r="D1503" s="109">
        <f t="shared" si="119"/>
        <v>42771</v>
      </c>
      <c r="E1503">
        <f t="shared" si="115"/>
        <v>2</v>
      </c>
      <c r="F1503">
        <f t="shared" si="116"/>
        <v>2017</v>
      </c>
    </row>
    <row r="1504" spans="1:6" x14ac:dyDescent="0.25">
      <c r="A1504" s="109">
        <v>42777</v>
      </c>
      <c r="B1504">
        <f t="shared" si="118"/>
        <v>6</v>
      </c>
      <c r="C1504" s="109">
        <f t="shared" si="117"/>
        <v>0</v>
      </c>
      <c r="D1504" s="109">
        <f t="shared" si="119"/>
        <v>42771</v>
      </c>
      <c r="E1504">
        <f t="shared" si="115"/>
        <v>2</v>
      </c>
      <c r="F1504">
        <f t="shared" si="116"/>
        <v>2017</v>
      </c>
    </row>
    <row r="1505" spans="1:6" x14ac:dyDescent="0.25">
      <c r="A1505" s="109">
        <v>42778</v>
      </c>
      <c r="B1505">
        <f t="shared" si="118"/>
        <v>7</v>
      </c>
      <c r="C1505" s="109">
        <f t="shared" si="117"/>
        <v>42778</v>
      </c>
      <c r="D1505" s="109">
        <f t="shared" si="119"/>
        <v>42778</v>
      </c>
      <c r="E1505">
        <f t="shared" si="115"/>
        <v>2</v>
      </c>
      <c r="F1505">
        <f t="shared" si="116"/>
        <v>2017</v>
      </c>
    </row>
    <row r="1506" spans="1:6" x14ac:dyDescent="0.25">
      <c r="A1506" s="109">
        <v>42779</v>
      </c>
      <c r="B1506">
        <f t="shared" si="118"/>
        <v>7</v>
      </c>
      <c r="C1506" s="109">
        <f t="shared" si="117"/>
        <v>0</v>
      </c>
      <c r="D1506" s="109">
        <f t="shared" si="119"/>
        <v>42778</v>
      </c>
      <c r="E1506">
        <f t="shared" si="115"/>
        <v>2</v>
      </c>
      <c r="F1506">
        <f t="shared" si="116"/>
        <v>2017</v>
      </c>
    </row>
    <row r="1507" spans="1:6" x14ac:dyDescent="0.25">
      <c r="A1507" s="109">
        <v>42780</v>
      </c>
      <c r="B1507">
        <f t="shared" si="118"/>
        <v>7</v>
      </c>
      <c r="C1507" s="109">
        <f t="shared" si="117"/>
        <v>0</v>
      </c>
      <c r="D1507" s="109">
        <f t="shared" si="119"/>
        <v>42778</v>
      </c>
      <c r="E1507">
        <f t="shared" si="115"/>
        <v>2</v>
      </c>
      <c r="F1507">
        <f t="shared" si="116"/>
        <v>2017</v>
      </c>
    </row>
    <row r="1508" spans="1:6" x14ac:dyDescent="0.25">
      <c r="A1508" s="109">
        <v>42781</v>
      </c>
      <c r="B1508">
        <f t="shared" si="118"/>
        <v>7</v>
      </c>
      <c r="C1508" s="109">
        <f t="shared" si="117"/>
        <v>0</v>
      </c>
      <c r="D1508" s="109">
        <f t="shared" si="119"/>
        <v>42778</v>
      </c>
      <c r="E1508">
        <f t="shared" si="115"/>
        <v>2</v>
      </c>
      <c r="F1508">
        <f t="shared" si="116"/>
        <v>2017</v>
      </c>
    </row>
    <row r="1509" spans="1:6" x14ac:dyDescent="0.25">
      <c r="A1509" s="109">
        <v>42782</v>
      </c>
      <c r="B1509">
        <f t="shared" si="118"/>
        <v>7</v>
      </c>
      <c r="C1509" s="109">
        <f t="shared" si="117"/>
        <v>0</v>
      </c>
      <c r="D1509" s="109">
        <f t="shared" si="119"/>
        <v>42778</v>
      </c>
      <c r="E1509">
        <f t="shared" si="115"/>
        <v>2</v>
      </c>
      <c r="F1509">
        <f t="shared" si="116"/>
        <v>2017</v>
      </c>
    </row>
    <row r="1510" spans="1:6" x14ac:dyDescent="0.25">
      <c r="A1510" s="109">
        <v>42783</v>
      </c>
      <c r="B1510">
        <f t="shared" si="118"/>
        <v>7</v>
      </c>
      <c r="C1510" s="109">
        <f t="shared" si="117"/>
        <v>0</v>
      </c>
      <c r="D1510" s="109">
        <f t="shared" si="119"/>
        <v>42778</v>
      </c>
      <c r="E1510">
        <f t="shared" si="115"/>
        <v>2</v>
      </c>
      <c r="F1510">
        <f t="shared" si="116"/>
        <v>2017</v>
      </c>
    </row>
    <row r="1511" spans="1:6" x14ac:dyDescent="0.25">
      <c r="A1511" s="109">
        <v>42784</v>
      </c>
      <c r="B1511">
        <f t="shared" si="118"/>
        <v>7</v>
      </c>
      <c r="C1511" s="109">
        <f t="shared" si="117"/>
        <v>0</v>
      </c>
      <c r="D1511" s="109">
        <f t="shared" si="119"/>
        <v>42778</v>
      </c>
      <c r="E1511">
        <f t="shared" si="115"/>
        <v>2</v>
      </c>
      <c r="F1511">
        <f t="shared" si="116"/>
        <v>2017</v>
      </c>
    </row>
    <row r="1512" spans="1:6" x14ac:dyDescent="0.25">
      <c r="A1512" s="109">
        <v>42785</v>
      </c>
      <c r="B1512">
        <f t="shared" si="118"/>
        <v>8</v>
      </c>
      <c r="C1512" s="109">
        <f t="shared" si="117"/>
        <v>42785</v>
      </c>
      <c r="D1512" s="109">
        <f t="shared" si="119"/>
        <v>42785</v>
      </c>
      <c r="E1512">
        <f t="shared" si="115"/>
        <v>2</v>
      </c>
      <c r="F1512">
        <f t="shared" si="116"/>
        <v>2017</v>
      </c>
    </row>
    <row r="1513" spans="1:6" x14ac:dyDescent="0.25">
      <c r="A1513" s="109">
        <v>42786</v>
      </c>
      <c r="B1513">
        <f t="shared" si="118"/>
        <v>8</v>
      </c>
      <c r="C1513" s="109">
        <f t="shared" si="117"/>
        <v>0</v>
      </c>
      <c r="D1513" s="109">
        <f t="shared" si="119"/>
        <v>42785</v>
      </c>
      <c r="E1513">
        <f t="shared" si="115"/>
        <v>2</v>
      </c>
      <c r="F1513">
        <f t="shared" si="116"/>
        <v>2017</v>
      </c>
    </row>
    <row r="1514" spans="1:6" x14ac:dyDescent="0.25">
      <c r="A1514" s="109">
        <v>42787</v>
      </c>
      <c r="B1514">
        <f t="shared" si="118"/>
        <v>8</v>
      </c>
      <c r="C1514" s="109">
        <f t="shared" si="117"/>
        <v>0</v>
      </c>
      <c r="D1514" s="109">
        <f t="shared" si="119"/>
        <v>42785</v>
      </c>
      <c r="E1514">
        <f t="shared" si="115"/>
        <v>2</v>
      </c>
      <c r="F1514">
        <f t="shared" si="116"/>
        <v>2017</v>
      </c>
    </row>
    <row r="1515" spans="1:6" x14ac:dyDescent="0.25">
      <c r="A1515" s="109">
        <v>42788</v>
      </c>
      <c r="B1515">
        <f t="shared" si="118"/>
        <v>8</v>
      </c>
      <c r="C1515" s="109">
        <f t="shared" si="117"/>
        <v>0</v>
      </c>
      <c r="D1515" s="109">
        <f t="shared" si="119"/>
        <v>42785</v>
      </c>
      <c r="E1515">
        <f t="shared" si="115"/>
        <v>2</v>
      </c>
      <c r="F1515">
        <f t="shared" si="116"/>
        <v>2017</v>
      </c>
    </row>
    <row r="1516" spans="1:6" x14ac:dyDescent="0.25">
      <c r="A1516" s="109">
        <v>42789</v>
      </c>
      <c r="B1516">
        <f t="shared" si="118"/>
        <v>8</v>
      </c>
      <c r="C1516" s="109">
        <f t="shared" si="117"/>
        <v>0</v>
      </c>
      <c r="D1516" s="109">
        <f t="shared" si="119"/>
        <v>42785</v>
      </c>
      <c r="E1516">
        <f t="shared" si="115"/>
        <v>2</v>
      </c>
      <c r="F1516">
        <f t="shared" si="116"/>
        <v>2017</v>
      </c>
    </row>
    <row r="1517" spans="1:6" x14ac:dyDescent="0.25">
      <c r="A1517" s="109">
        <v>42790</v>
      </c>
      <c r="B1517">
        <f t="shared" si="118"/>
        <v>8</v>
      </c>
      <c r="C1517" s="109">
        <f t="shared" si="117"/>
        <v>0</v>
      </c>
      <c r="D1517" s="109">
        <f t="shared" si="119"/>
        <v>42785</v>
      </c>
      <c r="E1517">
        <f t="shared" si="115"/>
        <v>2</v>
      </c>
      <c r="F1517">
        <f t="shared" si="116"/>
        <v>2017</v>
      </c>
    </row>
    <row r="1518" spans="1:6" x14ac:dyDescent="0.25">
      <c r="A1518" s="109">
        <v>42791</v>
      </c>
      <c r="B1518">
        <f t="shared" si="118"/>
        <v>8</v>
      </c>
      <c r="C1518" s="109">
        <f t="shared" si="117"/>
        <v>0</v>
      </c>
      <c r="D1518" s="109">
        <f t="shared" si="119"/>
        <v>42785</v>
      </c>
      <c r="E1518">
        <f t="shared" si="115"/>
        <v>2</v>
      </c>
      <c r="F1518">
        <f t="shared" si="116"/>
        <v>2017</v>
      </c>
    </row>
    <row r="1519" spans="1:6" x14ac:dyDescent="0.25">
      <c r="A1519" s="109">
        <v>42792</v>
      </c>
      <c r="B1519">
        <f t="shared" si="118"/>
        <v>9</v>
      </c>
      <c r="C1519" s="109">
        <f t="shared" si="117"/>
        <v>42792</v>
      </c>
      <c r="D1519" s="109">
        <f t="shared" si="119"/>
        <v>42792</v>
      </c>
      <c r="E1519">
        <f t="shared" si="115"/>
        <v>2</v>
      </c>
      <c r="F1519">
        <f t="shared" si="116"/>
        <v>2017</v>
      </c>
    </row>
    <row r="1520" spans="1:6" x14ac:dyDescent="0.25">
      <c r="A1520" s="109">
        <v>42793</v>
      </c>
      <c r="B1520">
        <f t="shared" si="118"/>
        <v>9</v>
      </c>
      <c r="C1520" s="109">
        <f t="shared" si="117"/>
        <v>0</v>
      </c>
      <c r="D1520" s="109">
        <f t="shared" si="119"/>
        <v>42792</v>
      </c>
      <c r="E1520">
        <f t="shared" si="115"/>
        <v>2</v>
      </c>
      <c r="F1520">
        <f t="shared" si="116"/>
        <v>2017</v>
      </c>
    </row>
    <row r="1521" spans="1:6" x14ac:dyDescent="0.25">
      <c r="A1521" s="109">
        <v>42794</v>
      </c>
      <c r="B1521">
        <f t="shared" si="118"/>
        <v>9</v>
      </c>
      <c r="C1521" s="109">
        <f t="shared" si="117"/>
        <v>0</v>
      </c>
      <c r="D1521" s="109">
        <f t="shared" si="119"/>
        <v>42792</v>
      </c>
      <c r="E1521">
        <f t="shared" si="115"/>
        <v>2</v>
      </c>
      <c r="F1521">
        <f t="shared" si="116"/>
        <v>2017</v>
      </c>
    </row>
    <row r="1522" spans="1:6" x14ac:dyDescent="0.25">
      <c r="A1522" s="109">
        <v>42795</v>
      </c>
      <c r="B1522">
        <f t="shared" si="118"/>
        <v>9</v>
      </c>
      <c r="C1522" s="109">
        <f t="shared" si="117"/>
        <v>0</v>
      </c>
      <c r="D1522" s="109">
        <f t="shared" si="119"/>
        <v>42792</v>
      </c>
      <c r="E1522">
        <f t="shared" si="115"/>
        <v>3</v>
      </c>
      <c r="F1522">
        <f t="shared" si="116"/>
        <v>2017</v>
      </c>
    </row>
    <row r="1523" spans="1:6" x14ac:dyDescent="0.25">
      <c r="A1523" s="109">
        <v>42796</v>
      </c>
      <c r="B1523">
        <f t="shared" si="118"/>
        <v>9</v>
      </c>
      <c r="C1523" s="109">
        <f t="shared" si="117"/>
        <v>0</v>
      </c>
      <c r="D1523" s="109">
        <f t="shared" si="119"/>
        <v>42792</v>
      </c>
      <c r="E1523">
        <f t="shared" si="115"/>
        <v>3</v>
      </c>
      <c r="F1523">
        <f t="shared" si="116"/>
        <v>2017</v>
      </c>
    </row>
    <row r="1524" spans="1:6" x14ac:dyDescent="0.25">
      <c r="A1524" s="109">
        <v>42797</v>
      </c>
      <c r="B1524">
        <f t="shared" si="118"/>
        <v>9</v>
      </c>
      <c r="C1524" s="109">
        <f t="shared" si="117"/>
        <v>0</v>
      </c>
      <c r="D1524" s="109">
        <f t="shared" si="119"/>
        <v>42792</v>
      </c>
      <c r="E1524">
        <f t="shared" si="115"/>
        <v>3</v>
      </c>
      <c r="F1524">
        <f t="shared" si="116"/>
        <v>2017</v>
      </c>
    </row>
    <row r="1525" spans="1:6" x14ac:dyDescent="0.25">
      <c r="A1525" s="109">
        <v>42798</v>
      </c>
      <c r="B1525">
        <f t="shared" si="118"/>
        <v>9</v>
      </c>
      <c r="C1525" s="109">
        <f t="shared" si="117"/>
        <v>0</v>
      </c>
      <c r="D1525" s="109">
        <f t="shared" si="119"/>
        <v>42792</v>
      </c>
      <c r="E1525">
        <f t="shared" si="115"/>
        <v>3</v>
      </c>
      <c r="F1525">
        <f t="shared" si="116"/>
        <v>2017</v>
      </c>
    </row>
    <row r="1526" spans="1:6" x14ac:dyDescent="0.25">
      <c r="A1526" s="109">
        <v>42799</v>
      </c>
      <c r="B1526">
        <f t="shared" si="118"/>
        <v>10</v>
      </c>
      <c r="C1526" s="109">
        <f t="shared" si="117"/>
        <v>42799</v>
      </c>
      <c r="D1526" s="109">
        <f t="shared" si="119"/>
        <v>42799</v>
      </c>
      <c r="E1526">
        <f t="shared" si="115"/>
        <v>3</v>
      </c>
      <c r="F1526">
        <f t="shared" si="116"/>
        <v>2017</v>
      </c>
    </row>
    <row r="1527" spans="1:6" x14ac:dyDescent="0.25">
      <c r="A1527" s="109">
        <v>42800</v>
      </c>
      <c r="B1527">
        <f t="shared" si="118"/>
        <v>10</v>
      </c>
      <c r="C1527" s="109">
        <f t="shared" si="117"/>
        <v>0</v>
      </c>
      <c r="D1527" s="109">
        <f t="shared" si="119"/>
        <v>42799</v>
      </c>
      <c r="E1527">
        <f t="shared" si="115"/>
        <v>3</v>
      </c>
      <c r="F1527">
        <f t="shared" si="116"/>
        <v>2017</v>
      </c>
    </row>
    <row r="1528" spans="1:6" x14ac:dyDescent="0.25">
      <c r="A1528" s="109">
        <v>42801</v>
      </c>
      <c r="B1528">
        <f t="shared" si="118"/>
        <v>10</v>
      </c>
      <c r="C1528" s="109">
        <f t="shared" si="117"/>
        <v>0</v>
      </c>
      <c r="D1528" s="109">
        <f t="shared" si="119"/>
        <v>42799</v>
      </c>
      <c r="E1528">
        <f t="shared" si="115"/>
        <v>3</v>
      </c>
      <c r="F1528">
        <f t="shared" si="116"/>
        <v>2017</v>
      </c>
    </row>
    <row r="1529" spans="1:6" x14ac:dyDescent="0.25">
      <c r="A1529" s="109">
        <v>42802</v>
      </c>
      <c r="B1529">
        <f t="shared" si="118"/>
        <v>10</v>
      </c>
      <c r="C1529" s="109">
        <f t="shared" si="117"/>
        <v>0</v>
      </c>
      <c r="D1529" s="109">
        <f t="shared" si="119"/>
        <v>42799</v>
      </c>
      <c r="E1529">
        <f t="shared" si="115"/>
        <v>3</v>
      </c>
      <c r="F1529">
        <f t="shared" si="116"/>
        <v>2017</v>
      </c>
    </row>
    <row r="1530" spans="1:6" x14ac:dyDescent="0.25">
      <c r="A1530" s="109">
        <v>42803</v>
      </c>
      <c r="B1530">
        <f t="shared" si="118"/>
        <v>10</v>
      </c>
      <c r="C1530" s="109">
        <f t="shared" si="117"/>
        <v>0</v>
      </c>
      <c r="D1530" s="109">
        <f t="shared" si="119"/>
        <v>42799</v>
      </c>
      <c r="E1530">
        <f t="shared" si="115"/>
        <v>3</v>
      </c>
      <c r="F1530">
        <f t="shared" si="116"/>
        <v>2017</v>
      </c>
    </row>
    <row r="1531" spans="1:6" x14ac:dyDescent="0.25">
      <c r="A1531" s="109">
        <v>42804</v>
      </c>
      <c r="B1531">
        <f t="shared" si="118"/>
        <v>10</v>
      </c>
      <c r="C1531" s="109">
        <f t="shared" si="117"/>
        <v>0</v>
      </c>
      <c r="D1531" s="109">
        <f t="shared" si="119"/>
        <v>42799</v>
      </c>
      <c r="E1531">
        <f t="shared" si="115"/>
        <v>3</v>
      </c>
      <c r="F1531">
        <f t="shared" si="116"/>
        <v>2017</v>
      </c>
    </row>
    <row r="1532" spans="1:6" x14ac:dyDescent="0.25">
      <c r="A1532" s="109">
        <v>42805</v>
      </c>
      <c r="B1532">
        <f t="shared" si="118"/>
        <v>10</v>
      </c>
      <c r="C1532" s="109">
        <f t="shared" si="117"/>
        <v>0</v>
      </c>
      <c r="D1532" s="109">
        <f t="shared" si="119"/>
        <v>42799</v>
      </c>
      <c r="E1532">
        <f t="shared" si="115"/>
        <v>3</v>
      </c>
      <c r="F1532">
        <f t="shared" si="116"/>
        <v>2017</v>
      </c>
    </row>
    <row r="1533" spans="1:6" x14ac:dyDescent="0.25">
      <c r="A1533" s="109">
        <v>42806</v>
      </c>
      <c r="B1533">
        <f t="shared" si="118"/>
        <v>11</v>
      </c>
      <c r="C1533" s="109">
        <f t="shared" si="117"/>
        <v>42806</v>
      </c>
      <c r="D1533" s="109">
        <f t="shared" si="119"/>
        <v>42806</v>
      </c>
      <c r="E1533">
        <f t="shared" si="115"/>
        <v>3</v>
      </c>
      <c r="F1533">
        <f t="shared" si="116"/>
        <v>2017</v>
      </c>
    </row>
    <row r="1534" spans="1:6" x14ac:dyDescent="0.25">
      <c r="A1534" s="109">
        <v>42807</v>
      </c>
      <c r="B1534">
        <f t="shared" si="118"/>
        <v>11</v>
      </c>
      <c r="C1534" s="109">
        <f t="shared" si="117"/>
        <v>0</v>
      </c>
      <c r="D1534" s="109">
        <f t="shared" si="119"/>
        <v>42806</v>
      </c>
      <c r="E1534">
        <f t="shared" si="115"/>
        <v>3</v>
      </c>
      <c r="F1534">
        <f t="shared" si="116"/>
        <v>2017</v>
      </c>
    </row>
    <row r="1535" spans="1:6" x14ac:dyDescent="0.25">
      <c r="A1535" s="109">
        <v>42808</v>
      </c>
      <c r="B1535">
        <f t="shared" si="118"/>
        <v>11</v>
      </c>
      <c r="C1535" s="109">
        <f t="shared" si="117"/>
        <v>0</v>
      </c>
      <c r="D1535" s="109">
        <f t="shared" si="119"/>
        <v>42806</v>
      </c>
      <c r="E1535">
        <f t="shared" si="115"/>
        <v>3</v>
      </c>
      <c r="F1535">
        <f t="shared" si="116"/>
        <v>2017</v>
      </c>
    </row>
    <row r="1536" spans="1:6" x14ac:dyDescent="0.25">
      <c r="A1536" s="109">
        <v>42809</v>
      </c>
      <c r="B1536">
        <f t="shared" si="118"/>
        <v>11</v>
      </c>
      <c r="C1536" s="109">
        <f t="shared" si="117"/>
        <v>0</v>
      </c>
      <c r="D1536" s="109">
        <f t="shared" si="119"/>
        <v>42806</v>
      </c>
      <c r="E1536">
        <f t="shared" si="115"/>
        <v>3</v>
      </c>
      <c r="F1536">
        <f t="shared" si="116"/>
        <v>2017</v>
      </c>
    </row>
    <row r="1537" spans="1:6" x14ac:dyDescent="0.25">
      <c r="A1537" s="109">
        <v>42810</v>
      </c>
      <c r="B1537">
        <f t="shared" si="118"/>
        <v>11</v>
      </c>
      <c r="C1537" s="109">
        <f t="shared" si="117"/>
        <v>0</v>
      </c>
      <c r="D1537" s="109">
        <f t="shared" si="119"/>
        <v>42806</v>
      </c>
      <c r="E1537">
        <f t="shared" ref="E1537:E1600" si="120">MONTH(A1537)</f>
        <v>3</v>
      </c>
      <c r="F1537">
        <f t="shared" ref="F1537:F1600" si="121">YEAR(A1537)</f>
        <v>2017</v>
      </c>
    </row>
    <row r="1538" spans="1:6" x14ac:dyDescent="0.25">
      <c r="A1538" s="109">
        <v>42811</v>
      </c>
      <c r="B1538">
        <f t="shared" si="118"/>
        <v>11</v>
      </c>
      <c r="C1538" s="109">
        <f t="shared" ref="C1538:C1601" si="122">IF(IF(B1538=B1537,0,B1538)&gt;0,A1538,0)</f>
        <v>0</v>
      </c>
      <c r="D1538" s="109">
        <f t="shared" si="119"/>
        <v>42806</v>
      </c>
      <c r="E1538">
        <f t="shared" si="120"/>
        <v>3</v>
      </c>
      <c r="F1538">
        <f t="shared" si="121"/>
        <v>2017</v>
      </c>
    </row>
    <row r="1539" spans="1:6" x14ac:dyDescent="0.25">
      <c r="A1539" s="109">
        <v>42812</v>
      </c>
      <c r="B1539">
        <f t="shared" ref="B1539:B1602" si="123">WEEKNUM(A1539)</f>
        <v>11</v>
      </c>
      <c r="C1539" s="109">
        <f t="shared" si="122"/>
        <v>0</v>
      </c>
      <c r="D1539" s="109">
        <f t="shared" si="119"/>
        <v>42806</v>
      </c>
      <c r="E1539">
        <f t="shared" si="120"/>
        <v>3</v>
      </c>
      <c r="F1539">
        <f t="shared" si="121"/>
        <v>2017</v>
      </c>
    </row>
    <row r="1540" spans="1:6" x14ac:dyDescent="0.25">
      <c r="A1540" s="109">
        <v>42813</v>
      </c>
      <c r="B1540">
        <f t="shared" si="123"/>
        <v>12</v>
      </c>
      <c r="C1540" s="109">
        <f t="shared" si="122"/>
        <v>42813</v>
      </c>
      <c r="D1540" s="109">
        <f t="shared" si="119"/>
        <v>42813</v>
      </c>
      <c r="E1540">
        <f t="shared" si="120"/>
        <v>3</v>
      </c>
      <c r="F1540">
        <f t="shared" si="121"/>
        <v>2017</v>
      </c>
    </row>
    <row r="1541" spans="1:6" x14ac:dyDescent="0.25">
      <c r="A1541" s="109">
        <v>42814</v>
      </c>
      <c r="B1541">
        <f t="shared" si="123"/>
        <v>12</v>
      </c>
      <c r="C1541" s="109">
        <f t="shared" si="122"/>
        <v>0</v>
      </c>
      <c r="D1541" s="109">
        <f t="shared" si="119"/>
        <v>42813</v>
      </c>
      <c r="E1541">
        <f t="shared" si="120"/>
        <v>3</v>
      </c>
      <c r="F1541">
        <f t="shared" si="121"/>
        <v>2017</v>
      </c>
    </row>
    <row r="1542" spans="1:6" x14ac:dyDescent="0.25">
      <c r="A1542" s="109">
        <v>42815</v>
      </c>
      <c r="B1542">
        <f t="shared" si="123"/>
        <v>12</v>
      </c>
      <c r="C1542" s="109">
        <f t="shared" si="122"/>
        <v>0</v>
      </c>
      <c r="D1542" s="109">
        <f t="shared" si="119"/>
        <v>42813</v>
      </c>
      <c r="E1542">
        <f t="shared" si="120"/>
        <v>3</v>
      </c>
      <c r="F1542">
        <f t="shared" si="121"/>
        <v>2017</v>
      </c>
    </row>
    <row r="1543" spans="1:6" x14ac:dyDescent="0.25">
      <c r="A1543" s="109">
        <v>42816</v>
      </c>
      <c r="B1543">
        <f t="shared" si="123"/>
        <v>12</v>
      </c>
      <c r="C1543" s="109">
        <f t="shared" si="122"/>
        <v>0</v>
      </c>
      <c r="D1543" s="109">
        <f t="shared" si="119"/>
        <v>42813</v>
      </c>
      <c r="E1543">
        <f t="shared" si="120"/>
        <v>3</v>
      </c>
      <c r="F1543">
        <f t="shared" si="121"/>
        <v>2017</v>
      </c>
    </row>
    <row r="1544" spans="1:6" x14ac:dyDescent="0.25">
      <c r="A1544" s="109">
        <v>42817</v>
      </c>
      <c r="B1544">
        <f t="shared" si="123"/>
        <v>12</v>
      </c>
      <c r="C1544" s="109">
        <f t="shared" si="122"/>
        <v>0</v>
      </c>
      <c r="D1544" s="109">
        <f t="shared" ref="D1544:D1607" si="124">IF(C1544&gt;0,C1544,IF(C1543&gt;0,C1543,IF(C1542&gt;0,C1542,IF(C1541&gt;0,C1541,IF(C1540&gt;0,C1540,IF(C1539&gt;0,C1539,IF(C1538&gt;0,C1538,"ERROR")))))))</f>
        <v>42813</v>
      </c>
      <c r="E1544">
        <f t="shared" si="120"/>
        <v>3</v>
      </c>
      <c r="F1544">
        <f t="shared" si="121"/>
        <v>2017</v>
      </c>
    </row>
    <row r="1545" spans="1:6" x14ac:dyDescent="0.25">
      <c r="A1545" s="109">
        <v>42818</v>
      </c>
      <c r="B1545">
        <f t="shared" si="123"/>
        <v>12</v>
      </c>
      <c r="C1545" s="109">
        <f t="shared" si="122"/>
        <v>0</v>
      </c>
      <c r="D1545" s="109">
        <f t="shared" si="124"/>
        <v>42813</v>
      </c>
      <c r="E1545">
        <f t="shared" si="120"/>
        <v>3</v>
      </c>
      <c r="F1545">
        <f t="shared" si="121"/>
        <v>2017</v>
      </c>
    </row>
    <row r="1546" spans="1:6" x14ac:dyDescent="0.25">
      <c r="A1546" s="109">
        <v>42819</v>
      </c>
      <c r="B1546">
        <f t="shared" si="123"/>
        <v>12</v>
      </c>
      <c r="C1546" s="109">
        <f t="shared" si="122"/>
        <v>0</v>
      </c>
      <c r="D1546" s="109">
        <f t="shared" si="124"/>
        <v>42813</v>
      </c>
      <c r="E1546">
        <f t="shared" si="120"/>
        <v>3</v>
      </c>
      <c r="F1546">
        <f t="shared" si="121"/>
        <v>2017</v>
      </c>
    </row>
    <row r="1547" spans="1:6" x14ac:dyDescent="0.25">
      <c r="A1547" s="109">
        <v>42820</v>
      </c>
      <c r="B1547">
        <f t="shared" si="123"/>
        <v>13</v>
      </c>
      <c r="C1547" s="109">
        <f t="shared" si="122"/>
        <v>42820</v>
      </c>
      <c r="D1547" s="109">
        <f t="shared" si="124"/>
        <v>42820</v>
      </c>
      <c r="E1547">
        <f t="shared" si="120"/>
        <v>3</v>
      </c>
      <c r="F1547">
        <f t="shared" si="121"/>
        <v>2017</v>
      </c>
    </row>
    <row r="1548" spans="1:6" x14ac:dyDescent="0.25">
      <c r="A1548" s="109">
        <v>42821</v>
      </c>
      <c r="B1548">
        <f t="shared" si="123"/>
        <v>13</v>
      </c>
      <c r="C1548" s="109">
        <f t="shared" si="122"/>
        <v>0</v>
      </c>
      <c r="D1548" s="109">
        <f t="shared" si="124"/>
        <v>42820</v>
      </c>
      <c r="E1548">
        <f t="shared" si="120"/>
        <v>3</v>
      </c>
      <c r="F1548">
        <f t="shared" si="121"/>
        <v>2017</v>
      </c>
    </row>
    <row r="1549" spans="1:6" x14ac:dyDescent="0.25">
      <c r="A1549" s="109">
        <v>42822</v>
      </c>
      <c r="B1549">
        <f t="shared" si="123"/>
        <v>13</v>
      </c>
      <c r="C1549" s="109">
        <f t="shared" si="122"/>
        <v>0</v>
      </c>
      <c r="D1549" s="109">
        <f t="shared" si="124"/>
        <v>42820</v>
      </c>
      <c r="E1549">
        <f t="shared" si="120"/>
        <v>3</v>
      </c>
      <c r="F1549">
        <f t="shared" si="121"/>
        <v>2017</v>
      </c>
    </row>
    <row r="1550" spans="1:6" x14ac:dyDescent="0.25">
      <c r="A1550" s="109">
        <v>42823</v>
      </c>
      <c r="B1550">
        <f t="shared" si="123"/>
        <v>13</v>
      </c>
      <c r="C1550" s="109">
        <f t="shared" si="122"/>
        <v>0</v>
      </c>
      <c r="D1550" s="109">
        <f t="shared" si="124"/>
        <v>42820</v>
      </c>
      <c r="E1550">
        <f t="shared" si="120"/>
        <v>3</v>
      </c>
      <c r="F1550">
        <f t="shared" si="121"/>
        <v>2017</v>
      </c>
    </row>
    <row r="1551" spans="1:6" x14ac:dyDescent="0.25">
      <c r="A1551" s="109">
        <v>42824</v>
      </c>
      <c r="B1551">
        <f t="shared" si="123"/>
        <v>13</v>
      </c>
      <c r="C1551" s="109">
        <f t="shared" si="122"/>
        <v>0</v>
      </c>
      <c r="D1551" s="109">
        <f t="shared" si="124"/>
        <v>42820</v>
      </c>
      <c r="E1551">
        <f t="shared" si="120"/>
        <v>3</v>
      </c>
      <c r="F1551">
        <f t="shared" si="121"/>
        <v>2017</v>
      </c>
    </row>
    <row r="1552" spans="1:6" x14ac:dyDescent="0.25">
      <c r="A1552" s="109">
        <v>42825</v>
      </c>
      <c r="B1552">
        <f t="shared" si="123"/>
        <v>13</v>
      </c>
      <c r="C1552" s="109">
        <f t="shared" si="122"/>
        <v>0</v>
      </c>
      <c r="D1552" s="109">
        <f t="shared" si="124"/>
        <v>42820</v>
      </c>
      <c r="E1552">
        <f t="shared" si="120"/>
        <v>3</v>
      </c>
      <c r="F1552">
        <f t="shared" si="121"/>
        <v>2017</v>
      </c>
    </row>
    <row r="1553" spans="1:6" x14ac:dyDescent="0.25">
      <c r="A1553" s="109">
        <v>42826</v>
      </c>
      <c r="B1553">
        <f t="shared" si="123"/>
        <v>13</v>
      </c>
      <c r="C1553" s="109">
        <f t="shared" si="122"/>
        <v>0</v>
      </c>
      <c r="D1553" s="109">
        <f t="shared" si="124"/>
        <v>42820</v>
      </c>
      <c r="E1553">
        <f t="shared" si="120"/>
        <v>4</v>
      </c>
      <c r="F1553">
        <f t="shared" si="121"/>
        <v>2017</v>
      </c>
    </row>
    <row r="1554" spans="1:6" x14ac:dyDescent="0.25">
      <c r="A1554" s="109">
        <v>42827</v>
      </c>
      <c r="B1554">
        <f t="shared" si="123"/>
        <v>14</v>
      </c>
      <c r="C1554" s="109">
        <f t="shared" si="122"/>
        <v>42827</v>
      </c>
      <c r="D1554" s="109">
        <f t="shared" si="124"/>
        <v>42827</v>
      </c>
      <c r="E1554">
        <f t="shared" si="120"/>
        <v>4</v>
      </c>
      <c r="F1554">
        <f t="shared" si="121"/>
        <v>2017</v>
      </c>
    </row>
    <row r="1555" spans="1:6" x14ac:dyDescent="0.25">
      <c r="A1555" s="109">
        <v>42828</v>
      </c>
      <c r="B1555">
        <f t="shared" si="123"/>
        <v>14</v>
      </c>
      <c r="C1555" s="109">
        <f t="shared" si="122"/>
        <v>0</v>
      </c>
      <c r="D1555" s="109">
        <f t="shared" si="124"/>
        <v>42827</v>
      </c>
      <c r="E1555">
        <f t="shared" si="120"/>
        <v>4</v>
      </c>
      <c r="F1555">
        <f t="shared" si="121"/>
        <v>2017</v>
      </c>
    </row>
    <row r="1556" spans="1:6" x14ac:dyDescent="0.25">
      <c r="A1556" s="109">
        <v>42829</v>
      </c>
      <c r="B1556">
        <f t="shared" si="123"/>
        <v>14</v>
      </c>
      <c r="C1556" s="109">
        <f t="shared" si="122"/>
        <v>0</v>
      </c>
      <c r="D1556" s="109">
        <f t="shared" si="124"/>
        <v>42827</v>
      </c>
      <c r="E1556">
        <f t="shared" si="120"/>
        <v>4</v>
      </c>
      <c r="F1556">
        <f t="shared" si="121"/>
        <v>2017</v>
      </c>
    </row>
    <row r="1557" spans="1:6" x14ac:dyDescent="0.25">
      <c r="A1557" s="109">
        <v>42830</v>
      </c>
      <c r="B1557">
        <f t="shared" si="123"/>
        <v>14</v>
      </c>
      <c r="C1557" s="109">
        <f t="shared" si="122"/>
        <v>0</v>
      </c>
      <c r="D1557" s="109">
        <f t="shared" si="124"/>
        <v>42827</v>
      </c>
      <c r="E1557">
        <f t="shared" si="120"/>
        <v>4</v>
      </c>
      <c r="F1557">
        <f t="shared" si="121"/>
        <v>2017</v>
      </c>
    </row>
    <row r="1558" spans="1:6" x14ac:dyDescent="0.25">
      <c r="A1558" s="109">
        <v>42831</v>
      </c>
      <c r="B1558">
        <f t="shared" si="123"/>
        <v>14</v>
      </c>
      <c r="C1558" s="109">
        <f t="shared" si="122"/>
        <v>0</v>
      </c>
      <c r="D1558" s="109">
        <f t="shared" si="124"/>
        <v>42827</v>
      </c>
      <c r="E1558">
        <f t="shared" si="120"/>
        <v>4</v>
      </c>
      <c r="F1558">
        <f t="shared" si="121"/>
        <v>2017</v>
      </c>
    </row>
    <row r="1559" spans="1:6" x14ac:dyDescent="0.25">
      <c r="A1559" s="109">
        <v>42832</v>
      </c>
      <c r="B1559">
        <f t="shared" si="123"/>
        <v>14</v>
      </c>
      <c r="C1559" s="109">
        <f t="shared" si="122"/>
        <v>0</v>
      </c>
      <c r="D1559" s="109">
        <f t="shared" si="124"/>
        <v>42827</v>
      </c>
      <c r="E1559">
        <f t="shared" si="120"/>
        <v>4</v>
      </c>
      <c r="F1559">
        <f t="shared" si="121"/>
        <v>2017</v>
      </c>
    </row>
    <row r="1560" spans="1:6" x14ac:dyDescent="0.25">
      <c r="A1560" s="109">
        <v>42833</v>
      </c>
      <c r="B1560">
        <f t="shared" si="123"/>
        <v>14</v>
      </c>
      <c r="C1560" s="109">
        <f t="shared" si="122"/>
        <v>0</v>
      </c>
      <c r="D1560" s="109">
        <f t="shared" si="124"/>
        <v>42827</v>
      </c>
      <c r="E1560">
        <f t="shared" si="120"/>
        <v>4</v>
      </c>
      <c r="F1560">
        <f t="shared" si="121"/>
        <v>2017</v>
      </c>
    </row>
    <row r="1561" spans="1:6" x14ac:dyDescent="0.25">
      <c r="A1561" s="109">
        <v>42834</v>
      </c>
      <c r="B1561">
        <f t="shared" si="123"/>
        <v>15</v>
      </c>
      <c r="C1561" s="109">
        <f t="shared" si="122"/>
        <v>42834</v>
      </c>
      <c r="D1561" s="109">
        <f t="shared" si="124"/>
        <v>42834</v>
      </c>
      <c r="E1561">
        <f t="shared" si="120"/>
        <v>4</v>
      </c>
      <c r="F1561">
        <f t="shared" si="121"/>
        <v>2017</v>
      </c>
    </row>
    <row r="1562" spans="1:6" x14ac:dyDescent="0.25">
      <c r="A1562" s="109">
        <v>42835</v>
      </c>
      <c r="B1562">
        <f t="shared" si="123"/>
        <v>15</v>
      </c>
      <c r="C1562" s="109">
        <f t="shared" si="122"/>
        <v>0</v>
      </c>
      <c r="D1562" s="109">
        <f t="shared" si="124"/>
        <v>42834</v>
      </c>
      <c r="E1562">
        <f t="shared" si="120"/>
        <v>4</v>
      </c>
      <c r="F1562">
        <f t="shared" si="121"/>
        <v>2017</v>
      </c>
    </row>
    <row r="1563" spans="1:6" x14ac:dyDescent="0.25">
      <c r="A1563" s="109">
        <v>42836</v>
      </c>
      <c r="B1563">
        <f t="shared" si="123"/>
        <v>15</v>
      </c>
      <c r="C1563" s="109">
        <f t="shared" si="122"/>
        <v>0</v>
      </c>
      <c r="D1563" s="109">
        <f t="shared" si="124"/>
        <v>42834</v>
      </c>
      <c r="E1563">
        <f t="shared" si="120"/>
        <v>4</v>
      </c>
      <c r="F1563">
        <f t="shared" si="121"/>
        <v>2017</v>
      </c>
    </row>
    <row r="1564" spans="1:6" x14ac:dyDescent="0.25">
      <c r="A1564" s="109">
        <v>42837</v>
      </c>
      <c r="B1564">
        <f t="shared" si="123"/>
        <v>15</v>
      </c>
      <c r="C1564" s="109">
        <f t="shared" si="122"/>
        <v>0</v>
      </c>
      <c r="D1564" s="109">
        <f t="shared" si="124"/>
        <v>42834</v>
      </c>
      <c r="E1564">
        <f t="shared" si="120"/>
        <v>4</v>
      </c>
      <c r="F1564">
        <f t="shared" si="121"/>
        <v>2017</v>
      </c>
    </row>
    <row r="1565" spans="1:6" x14ac:dyDescent="0.25">
      <c r="A1565" s="109">
        <v>42838</v>
      </c>
      <c r="B1565">
        <f t="shared" si="123"/>
        <v>15</v>
      </c>
      <c r="C1565" s="109">
        <f t="shared" si="122"/>
        <v>0</v>
      </c>
      <c r="D1565" s="109">
        <f t="shared" si="124"/>
        <v>42834</v>
      </c>
      <c r="E1565">
        <f t="shared" si="120"/>
        <v>4</v>
      </c>
      <c r="F1565">
        <f t="shared" si="121"/>
        <v>2017</v>
      </c>
    </row>
    <row r="1566" spans="1:6" x14ac:dyDescent="0.25">
      <c r="A1566" s="109">
        <v>42839</v>
      </c>
      <c r="B1566">
        <f t="shared" si="123"/>
        <v>15</v>
      </c>
      <c r="C1566" s="109">
        <f t="shared" si="122"/>
        <v>0</v>
      </c>
      <c r="D1566" s="109">
        <f t="shared" si="124"/>
        <v>42834</v>
      </c>
      <c r="E1566">
        <f t="shared" si="120"/>
        <v>4</v>
      </c>
      <c r="F1566">
        <f t="shared" si="121"/>
        <v>2017</v>
      </c>
    </row>
    <row r="1567" spans="1:6" x14ac:dyDescent="0.25">
      <c r="A1567" s="109">
        <v>42840</v>
      </c>
      <c r="B1567">
        <f t="shared" si="123"/>
        <v>15</v>
      </c>
      <c r="C1567" s="109">
        <f t="shared" si="122"/>
        <v>0</v>
      </c>
      <c r="D1567" s="109">
        <f t="shared" si="124"/>
        <v>42834</v>
      </c>
      <c r="E1567">
        <f t="shared" si="120"/>
        <v>4</v>
      </c>
      <c r="F1567">
        <f t="shared" si="121"/>
        <v>2017</v>
      </c>
    </row>
    <row r="1568" spans="1:6" x14ac:dyDescent="0.25">
      <c r="A1568" s="109">
        <v>42841</v>
      </c>
      <c r="B1568">
        <f t="shared" si="123"/>
        <v>16</v>
      </c>
      <c r="C1568" s="109">
        <f t="shared" si="122"/>
        <v>42841</v>
      </c>
      <c r="D1568" s="109">
        <f t="shared" si="124"/>
        <v>42841</v>
      </c>
      <c r="E1568">
        <f t="shared" si="120"/>
        <v>4</v>
      </c>
      <c r="F1568">
        <f t="shared" si="121"/>
        <v>2017</v>
      </c>
    </row>
    <row r="1569" spans="1:6" x14ac:dyDescent="0.25">
      <c r="A1569" s="109">
        <v>42842</v>
      </c>
      <c r="B1569">
        <f t="shared" si="123"/>
        <v>16</v>
      </c>
      <c r="C1569" s="109">
        <f t="shared" si="122"/>
        <v>0</v>
      </c>
      <c r="D1569" s="109">
        <f t="shared" si="124"/>
        <v>42841</v>
      </c>
      <c r="E1569">
        <f t="shared" si="120"/>
        <v>4</v>
      </c>
      <c r="F1569">
        <f t="shared" si="121"/>
        <v>2017</v>
      </c>
    </row>
    <row r="1570" spans="1:6" x14ac:dyDescent="0.25">
      <c r="A1570" s="109">
        <v>42843</v>
      </c>
      <c r="B1570">
        <f t="shared" si="123"/>
        <v>16</v>
      </c>
      <c r="C1570" s="109">
        <f t="shared" si="122"/>
        <v>0</v>
      </c>
      <c r="D1570" s="109">
        <f t="shared" si="124"/>
        <v>42841</v>
      </c>
      <c r="E1570">
        <f t="shared" si="120"/>
        <v>4</v>
      </c>
      <c r="F1570">
        <f t="shared" si="121"/>
        <v>2017</v>
      </c>
    </row>
    <row r="1571" spans="1:6" x14ac:dyDescent="0.25">
      <c r="A1571" s="109">
        <v>42844</v>
      </c>
      <c r="B1571">
        <f t="shared" si="123"/>
        <v>16</v>
      </c>
      <c r="C1571" s="109">
        <f t="shared" si="122"/>
        <v>0</v>
      </c>
      <c r="D1571" s="109">
        <f t="shared" si="124"/>
        <v>42841</v>
      </c>
      <c r="E1571">
        <f t="shared" si="120"/>
        <v>4</v>
      </c>
      <c r="F1571">
        <f t="shared" si="121"/>
        <v>2017</v>
      </c>
    </row>
    <row r="1572" spans="1:6" x14ac:dyDescent="0.25">
      <c r="A1572" s="109">
        <v>42845</v>
      </c>
      <c r="B1572">
        <f t="shared" si="123"/>
        <v>16</v>
      </c>
      <c r="C1572" s="109">
        <f t="shared" si="122"/>
        <v>0</v>
      </c>
      <c r="D1572" s="109">
        <f t="shared" si="124"/>
        <v>42841</v>
      </c>
      <c r="E1572">
        <f t="shared" si="120"/>
        <v>4</v>
      </c>
      <c r="F1572">
        <f t="shared" si="121"/>
        <v>2017</v>
      </c>
    </row>
    <row r="1573" spans="1:6" x14ac:dyDescent="0.25">
      <c r="A1573" s="109">
        <v>42846</v>
      </c>
      <c r="B1573">
        <f t="shared" si="123"/>
        <v>16</v>
      </c>
      <c r="C1573" s="109">
        <f t="shared" si="122"/>
        <v>0</v>
      </c>
      <c r="D1573" s="109">
        <f t="shared" si="124"/>
        <v>42841</v>
      </c>
      <c r="E1573">
        <f t="shared" si="120"/>
        <v>4</v>
      </c>
      <c r="F1573">
        <f t="shared" si="121"/>
        <v>2017</v>
      </c>
    </row>
    <row r="1574" spans="1:6" x14ac:dyDescent="0.25">
      <c r="A1574" s="109">
        <v>42847</v>
      </c>
      <c r="B1574">
        <f t="shared" si="123"/>
        <v>16</v>
      </c>
      <c r="C1574" s="109">
        <f t="shared" si="122"/>
        <v>0</v>
      </c>
      <c r="D1574" s="109">
        <f t="shared" si="124"/>
        <v>42841</v>
      </c>
      <c r="E1574">
        <f t="shared" si="120"/>
        <v>4</v>
      </c>
      <c r="F1574">
        <f t="shared" si="121"/>
        <v>2017</v>
      </c>
    </row>
    <row r="1575" spans="1:6" x14ac:dyDescent="0.25">
      <c r="A1575" s="109">
        <v>42848</v>
      </c>
      <c r="B1575">
        <f t="shared" si="123"/>
        <v>17</v>
      </c>
      <c r="C1575" s="109">
        <f t="shared" si="122"/>
        <v>42848</v>
      </c>
      <c r="D1575" s="109">
        <f t="shared" si="124"/>
        <v>42848</v>
      </c>
      <c r="E1575">
        <f t="shared" si="120"/>
        <v>4</v>
      </c>
      <c r="F1575">
        <f t="shared" si="121"/>
        <v>2017</v>
      </c>
    </row>
    <row r="1576" spans="1:6" x14ac:dyDescent="0.25">
      <c r="A1576" s="109">
        <v>42849</v>
      </c>
      <c r="B1576">
        <f t="shared" si="123"/>
        <v>17</v>
      </c>
      <c r="C1576" s="109">
        <f t="shared" si="122"/>
        <v>0</v>
      </c>
      <c r="D1576" s="109">
        <f t="shared" si="124"/>
        <v>42848</v>
      </c>
      <c r="E1576">
        <f t="shared" si="120"/>
        <v>4</v>
      </c>
      <c r="F1576">
        <f t="shared" si="121"/>
        <v>2017</v>
      </c>
    </row>
    <row r="1577" spans="1:6" x14ac:dyDescent="0.25">
      <c r="A1577" s="109">
        <v>42850</v>
      </c>
      <c r="B1577">
        <f t="shared" si="123"/>
        <v>17</v>
      </c>
      <c r="C1577" s="109">
        <f t="shared" si="122"/>
        <v>0</v>
      </c>
      <c r="D1577" s="109">
        <f t="shared" si="124"/>
        <v>42848</v>
      </c>
      <c r="E1577">
        <f t="shared" si="120"/>
        <v>4</v>
      </c>
      <c r="F1577">
        <f t="shared" si="121"/>
        <v>2017</v>
      </c>
    </row>
    <row r="1578" spans="1:6" x14ac:dyDescent="0.25">
      <c r="A1578" s="109">
        <v>42851</v>
      </c>
      <c r="B1578">
        <f t="shared" si="123"/>
        <v>17</v>
      </c>
      <c r="C1578" s="109">
        <f t="shared" si="122"/>
        <v>0</v>
      </c>
      <c r="D1578" s="109">
        <f t="shared" si="124"/>
        <v>42848</v>
      </c>
      <c r="E1578">
        <f t="shared" si="120"/>
        <v>4</v>
      </c>
      <c r="F1578">
        <f t="shared" si="121"/>
        <v>2017</v>
      </c>
    </row>
    <row r="1579" spans="1:6" x14ac:dyDescent="0.25">
      <c r="A1579" s="109">
        <v>42852</v>
      </c>
      <c r="B1579">
        <f t="shared" si="123"/>
        <v>17</v>
      </c>
      <c r="C1579" s="109">
        <f t="shared" si="122"/>
        <v>0</v>
      </c>
      <c r="D1579" s="109">
        <f t="shared" si="124"/>
        <v>42848</v>
      </c>
      <c r="E1579">
        <f t="shared" si="120"/>
        <v>4</v>
      </c>
      <c r="F1579">
        <f t="shared" si="121"/>
        <v>2017</v>
      </c>
    </row>
    <row r="1580" spans="1:6" x14ac:dyDescent="0.25">
      <c r="A1580" s="109">
        <v>42853</v>
      </c>
      <c r="B1580">
        <f t="shared" si="123"/>
        <v>17</v>
      </c>
      <c r="C1580" s="109">
        <f t="shared" si="122"/>
        <v>0</v>
      </c>
      <c r="D1580" s="109">
        <f t="shared" si="124"/>
        <v>42848</v>
      </c>
      <c r="E1580">
        <f t="shared" si="120"/>
        <v>4</v>
      </c>
      <c r="F1580">
        <f t="shared" si="121"/>
        <v>2017</v>
      </c>
    </row>
    <row r="1581" spans="1:6" x14ac:dyDescent="0.25">
      <c r="A1581" s="109">
        <v>42854</v>
      </c>
      <c r="B1581">
        <f t="shared" si="123"/>
        <v>17</v>
      </c>
      <c r="C1581" s="109">
        <f t="shared" si="122"/>
        <v>0</v>
      </c>
      <c r="D1581" s="109">
        <f t="shared" si="124"/>
        <v>42848</v>
      </c>
      <c r="E1581">
        <f t="shared" si="120"/>
        <v>4</v>
      </c>
      <c r="F1581">
        <f t="shared" si="121"/>
        <v>2017</v>
      </c>
    </row>
    <row r="1582" spans="1:6" x14ac:dyDescent="0.25">
      <c r="A1582" s="109">
        <v>42855</v>
      </c>
      <c r="B1582">
        <f t="shared" si="123"/>
        <v>18</v>
      </c>
      <c r="C1582" s="109">
        <f t="shared" si="122"/>
        <v>42855</v>
      </c>
      <c r="D1582" s="109">
        <f t="shared" si="124"/>
        <v>42855</v>
      </c>
      <c r="E1582">
        <f t="shared" si="120"/>
        <v>4</v>
      </c>
      <c r="F1582">
        <f t="shared" si="121"/>
        <v>2017</v>
      </c>
    </row>
    <row r="1583" spans="1:6" x14ac:dyDescent="0.25">
      <c r="A1583" s="109">
        <v>42856</v>
      </c>
      <c r="B1583">
        <f t="shared" si="123"/>
        <v>18</v>
      </c>
      <c r="C1583" s="109">
        <f t="shared" si="122"/>
        <v>0</v>
      </c>
      <c r="D1583" s="109">
        <f t="shared" si="124"/>
        <v>42855</v>
      </c>
      <c r="E1583">
        <f t="shared" si="120"/>
        <v>5</v>
      </c>
      <c r="F1583">
        <f t="shared" si="121"/>
        <v>2017</v>
      </c>
    </row>
    <row r="1584" spans="1:6" x14ac:dyDescent="0.25">
      <c r="A1584" s="109">
        <v>42857</v>
      </c>
      <c r="B1584">
        <f t="shared" si="123"/>
        <v>18</v>
      </c>
      <c r="C1584" s="109">
        <f t="shared" si="122"/>
        <v>0</v>
      </c>
      <c r="D1584" s="109">
        <f t="shared" si="124"/>
        <v>42855</v>
      </c>
      <c r="E1584">
        <f t="shared" si="120"/>
        <v>5</v>
      </c>
      <c r="F1584">
        <f t="shared" si="121"/>
        <v>2017</v>
      </c>
    </row>
    <row r="1585" spans="1:6" x14ac:dyDescent="0.25">
      <c r="A1585" s="109">
        <v>42858</v>
      </c>
      <c r="B1585">
        <f t="shared" si="123"/>
        <v>18</v>
      </c>
      <c r="C1585" s="109">
        <f t="shared" si="122"/>
        <v>0</v>
      </c>
      <c r="D1585" s="109">
        <f t="shared" si="124"/>
        <v>42855</v>
      </c>
      <c r="E1585">
        <f t="shared" si="120"/>
        <v>5</v>
      </c>
      <c r="F1585">
        <f t="shared" si="121"/>
        <v>2017</v>
      </c>
    </row>
    <row r="1586" spans="1:6" x14ac:dyDescent="0.25">
      <c r="A1586" s="109">
        <v>42859</v>
      </c>
      <c r="B1586">
        <f t="shared" si="123"/>
        <v>18</v>
      </c>
      <c r="C1586" s="109">
        <f t="shared" si="122"/>
        <v>0</v>
      </c>
      <c r="D1586" s="109">
        <f t="shared" si="124"/>
        <v>42855</v>
      </c>
      <c r="E1586">
        <f t="shared" si="120"/>
        <v>5</v>
      </c>
      <c r="F1586">
        <f t="shared" si="121"/>
        <v>2017</v>
      </c>
    </row>
    <row r="1587" spans="1:6" x14ac:dyDescent="0.25">
      <c r="A1587" s="109">
        <v>42860</v>
      </c>
      <c r="B1587">
        <f t="shared" si="123"/>
        <v>18</v>
      </c>
      <c r="C1587" s="109">
        <f t="shared" si="122"/>
        <v>0</v>
      </c>
      <c r="D1587" s="109">
        <f t="shared" si="124"/>
        <v>42855</v>
      </c>
      <c r="E1587">
        <f t="shared" si="120"/>
        <v>5</v>
      </c>
      <c r="F1587">
        <f t="shared" si="121"/>
        <v>2017</v>
      </c>
    </row>
    <row r="1588" spans="1:6" x14ac:dyDescent="0.25">
      <c r="A1588" s="109">
        <v>42861</v>
      </c>
      <c r="B1588">
        <f t="shared" si="123"/>
        <v>18</v>
      </c>
      <c r="C1588" s="109">
        <f t="shared" si="122"/>
        <v>0</v>
      </c>
      <c r="D1588" s="109">
        <f t="shared" si="124"/>
        <v>42855</v>
      </c>
      <c r="E1588">
        <f t="shared" si="120"/>
        <v>5</v>
      </c>
      <c r="F1588">
        <f t="shared" si="121"/>
        <v>2017</v>
      </c>
    </row>
    <row r="1589" spans="1:6" x14ac:dyDescent="0.25">
      <c r="A1589" s="109">
        <v>42862</v>
      </c>
      <c r="B1589">
        <f t="shared" si="123"/>
        <v>19</v>
      </c>
      <c r="C1589" s="109">
        <f t="shared" si="122"/>
        <v>42862</v>
      </c>
      <c r="D1589" s="109">
        <f t="shared" si="124"/>
        <v>42862</v>
      </c>
      <c r="E1589">
        <f t="shared" si="120"/>
        <v>5</v>
      </c>
      <c r="F1589">
        <f t="shared" si="121"/>
        <v>2017</v>
      </c>
    </row>
    <row r="1590" spans="1:6" x14ac:dyDescent="0.25">
      <c r="A1590" s="109">
        <v>42863</v>
      </c>
      <c r="B1590">
        <f t="shared" si="123"/>
        <v>19</v>
      </c>
      <c r="C1590" s="109">
        <f t="shared" si="122"/>
        <v>0</v>
      </c>
      <c r="D1590" s="109">
        <f t="shared" si="124"/>
        <v>42862</v>
      </c>
      <c r="E1590">
        <f t="shared" si="120"/>
        <v>5</v>
      </c>
      <c r="F1590">
        <f t="shared" si="121"/>
        <v>2017</v>
      </c>
    </row>
    <row r="1591" spans="1:6" x14ac:dyDescent="0.25">
      <c r="A1591" s="109">
        <v>42864</v>
      </c>
      <c r="B1591">
        <f t="shared" si="123"/>
        <v>19</v>
      </c>
      <c r="C1591" s="109">
        <f t="shared" si="122"/>
        <v>0</v>
      </c>
      <c r="D1591" s="109">
        <f t="shared" si="124"/>
        <v>42862</v>
      </c>
      <c r="E1591">
        <f t="shared" si="120"/>
        <v>5</v>
      </c>
      <c r="F1591">
        <f t="shared" si="121"/>
        <v>2017</v>
      </c>
    </row>
    <row r="1592" spans="1:6" x14ac:dyDescent="0.25">
      <c r="A1592" s="109">
        <v>42865</v>
      </c>
      <c r="B1592">
        <f t="shared" si="123"/>
        <v>19</v>
      </c>
      <c r="C1592" s="109">
        <f t="shared" si="122"/>
        <v>0</v>
      </c>
      <c r="D1592" s="109">
        <f t="shared" si="124"/>
        <v>42862</v>
      </c>
      <c r="E1592">
        <f t="shared" si="120"/>
        <v>5</v>
      </c>
      <c r="F1592">
        <f t="shared" si="121"/>
        <v>2017</v>
      </c>
    </row>
    <row r="1593" spans="1:6" x14ac:dyDescent="0.25">
      <c r="A1593" s="109">
        <v>42866</v>
      </c>
      <c r="B1593">
        <f t="shared" si="123"/>
        <v>19</v>
      </c>
      <c r="C1593" s="109">
        <f t="shared" si="122"/>
        <v>0</v>
      </c>
      <c r="D1593" s="109">
        <f t="shared" si="124"/>
        <v>42862</v>
      </c>
      <c r="E1593">
        <f t="shared" si="120"/>
        <v>5</v>
      </c>
      <c r="F1593">
        <f t="shared" si="121"/>
        <v>2017</v>
      </c>
    </row>
    <row r="1594" spans="1:6" x14ac:dyDescent="0.25">
      <c r="A1594" s="109">
        <v>42867</v>
      </c>
      <c r="B1594">
        <f t="shared" si="123"/>
        <v>19</v>
      </c>
      <c r="C1594" s="109">
        <f t="shared" si="122"/>
        <v>0</v>
      </c>
      <c r="D1594" s="109">
        <f t="shared" si="124"/>
        <v>42862</v>
      </c>
      <c r="E1594">
        <f t="shared" si="120"/>
        <v>5</v>
      </c>
      <c r="F1594">
        <f t="shared" si="121"/>
        <v>2017</v>
      </c>
    </row>
    <row r="1595" spans="1:6" x14ac:dyDescent="0.25">
      <c r="A1595" s="109">
        <v>42868</v>
      </c>
      <c r="B1595">
        <f t="shared" si="123"/>
        <v>19</v>
      </c>
      <c r="C1595" s="109">
        <f t="shared" si="122"/>
        <v>0</v>
      </c>
      <c r="D1595" s="109">
        <f t="shared" si="124"/>
        <v>42862</v>
      </c>
      <c r="E1595">
        <f t="shared" si="120"/>
        <v>5</v>
      </c>
      <c r="F1595">
        <f t="shared" si="121"/>
        <v>2017</v>
      </c>
    </row>
    <row r="1596" spans="1:6" x14ac:dyDescent="0.25">
      <c r="A1596" s="109">
        <v>42869</v>
      </c>
      <c r="B1596">
        <f t="shared" si="123"/>
        <v>20</v>
      </c>
      <c r="C1596" s="109">
        <f t="shared" si="122"/>
        <v>42869</v>
      </c>
      <c r="D1596" s="109">
        <f t="shared" si="124"/>
        <v>42869</v>
      </c>
      <c r="E1596">
        <f t="shared" si="120"/>
        <v>5</v>
      </c>
      <c r="F1596">
        <f t="shared" si="121"/>
        <v>2017</v>
      </c>
    </row>
    <row r="1597" spans="1:6" x14ac:dyDescent="0.25">
      <c r="A1597" s="109">
        <v>42870</v>
      </c>
      <c r="B1597">
        <f t="shared" si="123"/>
        <v>20</v>
      </c>
      <c r="C1597" s="109">
        <f t="shared" si="122"/>
        <v>0</v>
      </c>
      <c r="D1597" s="109">
        <f t="shared" si="124"/>
        <v>42869</v>
      </c>
      <c r="E1597">
        <f t="shared" si="120"/>
        <v>5</v>
      </c>
      <c r="F1597">
        <f t="shared" si="121"/>
        <v>2017</v>
      </c>
    </row>
    <row r="1598" spans="1:6" x14ac:dyDescent="0.25">
      <c r="A1598" s="109">
        <v>42871</v>
      </c>
      <c r="B1598">
        <f t="shared" si="123"/>
        <v>20</v>
      </c>
      <c r="C1598" s="109">
        <f t="shared" si="122"/>
        <v>0</v>
      </c>
      <c r="D1598" s="109">
        <f t="shared" si="124"/>
        <v>42869</v>
      </c>
      <c r="E1598">
        <f t="shared" si="120"/>
        <v>5</v>
      </c>
      <c r="F1598">
        <f t="shared" si="121"/>
        <v>2017</v>
      </c>
    </row>
    <row r="1599" spans="1:6" x14ac:dyDescent="0.25">
      <c r="A1599" s="109">
        <v>42872</v>
      </c>
      <c r="B1599">
        <f t="shared" si="123"/>
        <v>20</v>
      </c>
      <c r="C1599" s="109">
        <f t="shared" si="122"/>
        <v>0</v>
      </c>
      <c r="D1599" s="109">
        <f t="shared" si="124"/>
        <v>42869</v>
      </c>
      <c r="E1599">
        <f t="shared" si="120"/>
        <v>5</v>
      </c>
      <c r="F1599">
        <f t="shared" si="121"/>
        <v>2017</v>
      </c>
    </row>
    <row r="1600" spans="1:6" x14ac:dyDescent="0.25">
      <c r="A1600" s="109">
        <v>42873</v>
      </c>
      <c r="B1600">
        <f t="shared" si="123"/>
        <v>20</v>
      </c>
      <c r="C1600" s="109">
        <f t="shared" si="122"/>
        <v>0</v>
      </c>
      <c r="D1600" s="109">
        <f t="shared" si="124"/>
        <v>42869</v>
      </c>
      <c r="E1600">
        <f t="shared" si="120"/>
        <v>5</v>
      </c>
      <c r="F1600">
        <f t="shared" si="121"/>
        <v>2017</v>
      </c>
    </row>
    <row r="1601" spans="1:6" x14ac:dyDescent="0.25">
      <c r="A1601" s="109">
        <v>42874</v>
      </c>
      <c r="B1601">
        <f t="shared" si="123"/>
        <v>20</v>
      </c>
      <c r="C1601" s="109">
        <f t="shared" si="122"/>
        <v>0</v>
      </c>
      <c r="D1601" s="109">
        <f t="shared" si="124"/>
        <v>42869</v>
      </c>
      <c r="E1601">
        <f t="shared" ref="E1601:E1664" si="125">MONTH(A1601)</f>
        <v>5</v>
      </c>
      <c r="F1601">
        <f t="shared" ref="F1601:F1664" si="126">YEAR(A1601)</f>
        <v>2017</v>
      </c>
    </row>
    <row r="1602" spans="1:6" x14ac:dyDescent="0.25">
      <c r="A1602" s="109">
        <v>42875</v>
      </c>
      <c r="B1602">
        <f t="shared" si="123"/>
        <v>20</v>
      </c>
      <c r="C1602" s="109">
        <f t="shared" ref="C1602:C1665" si="127">IF(IF(B1602=B1601,0,B1602)&gt;0,A1602,0)</f>
        <v>0</v>
      </c>
      <c r="D1602" s="109">
        <f t="shared" si="124"/>
        <v>42869</v>
      </c>
      <c r="E1602">
        <f t="shared" si="125"/>
        <v>5</v>
      </c>
      <c r="F1602">
        <f t="shared" si="126"/>
        <v>2017</v>
      </c>
    </row>
    <row r="1603" spans="1:6" x14ac:dyDescent="0.25">
      <c r="A1603" s="109">
        <v>42876</v>
      </c>
      <c r="B1603">
        <f t="shared" ref="B1603:B1666" si="128">WEEKNUM(A1603)</f>
        <v>21</v>
      </c>
      <c r="C1603" s="109">
        <f t="shared" si="127"/>
        <v>42876</v>
      </c>
      <c r="D1603" s="109">
        <f t="shared" si="124"/>
        <v>42876</v>
      </c>
      <c r="E1603">
        <f t="shared" si="125"/>
        <v>5</v>
      </c>
      <c r="F1603">
        <f t="shared" si="126"/>
        <v>2017</v>
      </c>
    </row>
    <row r="1604" spans="1:6" x14ac:dyDescent="0.25">
      <c r="A1604" s="109">
        <v>42877</v>
      </c>
      <c r="B1604">
        <f t="shared" si="128"/>
        <v>21</v>
      </c>
      <c r="C1604" s="109">
        <f t="shared" si="127"/>
        <v>0</v>
      </c>
      <c r="D1604" s="109">
        <f t="shared" si="124"/>
        <v>42876</v>
      </c>
      <c r="E1604">
        <f t="shared" si="125"/>
        <v>5</v>
      </c>
      <c r="F1604">
        <f t="shared" si="126"/>
        <v>2017</v>
      </c>
    </row>
    <row r="1605" spans="1:6" x14ac:dyDescent="0.25">
      <c r="A1605" s="109">
        <v>42878</v>
      </c>
      <c r="B1605">
        <f t="shared" si="128"/>
        <v>21</v>
      </c>
      <c r="C1605" s="109">
        <f t="shared" si="127"/>
        <v>0</v>
      </c>
      <c r="D1605" s="109">
        <f t="shared" si="124"/>
        <v>42876</v>
      </c>
      <c r="E1605">
        <f t="shared" si="125"/>
        <v>5</v>
      </c>
      <c r="F1605">
        <f t="shared" si="126"/>
        <v>2017</v>
      </c>
    </row>
    <row r="1606" spans="1:6" x14ac:dyDescent="0.25">
      <c r="A1606" s="109">
        <v>42879</v>
      </c>
      <c r="B1606">
        <f t="shared" si="128"/>
        <v>21</v>
      </c>
      <c r="C1606" s="109">
        <f t="shared" si="127"/>
        <v>0</v>
      </c>
      <c r="D1606" s="109">
        <f t="shared" si="124"/>
        <v>42876</v>
      </c>
      <c r="E1606">
        <f t="shared" si="125"/>
        <v>5</v>
      </c>
      <c r="F1606">
        <f t="shared" si="126"/>
        <v>2017</v>
      </c>
    </row>
    <row r="1607" spans="1:6" x14ac:dyDescent="0.25">
      <c r="A1607" s="109">
        <v>42880</v>
      </c>
      <c r="B1607">
        <f t="shared" si="128"/>
        <v>21</v>
      </c>
      <c r="C1607" s="109">
        <f t="shared" si="127"/>
        <v>0</v>
      </c>
      <c r="D1607" s="109">
        <f t="shared" si="124"/>
        <v>42876</v>
      </c>
      <c r="E1607">
        <f t="shared" si="125"/>
        <v>5</v>
      </c>
      <c r="F1607">
        <f t="shared" si="126"/>
        <v>2017</v>
      </c>
    </row>
    <row r="1608" spans="1:6" x14ac:dyDescent="0.25">
      <c r="A1608" s="109">
        <v>42881</v>
      </c>
      <c r="B1608">
        <f t="shared" si="128"/>
        <v>21</v>
      </c>
      <c r="C1608" s="109">
        <f t="shared" si="127"/>
        <v>0</v>
      </c>
      <c r="D1608" s="109">
        <f t="shared" ref="D1608:D1671" si="129">IF(C1608&gt;0,C1608,IF(C1607&gt;0,C1607,IF(C1606&gt;0,C1606,IF(C1605&gt;0,C1605,IF(C1604&gt;0,C1604,IF(C1603&gt;0,C1603,IF(C1602&gt;0,C1602,"ERROR")))))))</f>
        <v>42876</v>
      </c>
      <c r="E1608">
        <f t="shared" si="125"/>
        <v>5</v>
      </c>
      <c r="F1608">
        <f t="shared" si="126"/>
        <v>2017</v>
      </c>
    </row>
    <row r="1609" spans="1:6" x14ac:dyDescent="0.25">
      <c r="A1609" s="109">
        <v>42882</v>
      </c>
      <c r="B1609">
        <f t="shared" si="128"/>
        <v>21</v>
      </c>
      <c r="C1609" s="109">
        <f t="shared" si="127"/>
        <v>0</v>
      </c>
      <c r="D1609" s="109">
        <f t="shared" si="129"/>
        <v>42876</v>
      </c>
      <c r="E1609">
        <f t="shared" si="125"/>
        <v>5</v>
      </c>
      <c r="F1609">
        <f t="shared" si="126"/>
        <v>2017</v>
      </c>
    </row>
    <row r="1610" spans="1:6" x14ac:dyDescent="0.25">
      <c r="A1610" s="109">
        <v>42883</v>
      </c>
      <c r="B1610">
        <f t="shared" si="128"/>
        <v>22</v>
      </c>
      <c r="C1610" s="109">
        <f t="shared" si="127"/>
        <v>42883</v>
      </c>
      <c r="D1610" s="109">
        <f t="shared" si="129"/>
        <v>42883</v>
      </c>
      <c r="E1610">
        <f t="shared" si="125"/>
        <v>5</v>
      </c>
      <c r="F1610">
        <f t="shared" si="126"/>
        <v>2017</v>
      </c>
    </row>
    <row r="1611" spans="1:6" x14ac:dyDescent="0.25">
      <c r="A1611" s="109">
        <v>42884</v>
      </c>
      <c r="B1611">
        <f t="shared" si="128"/>
        <v>22</v>
      </c>
      <c r="C1611" s="109">
        <f t="shared" si="127"/>
        <v>0</v>
      </c>
      <c r="D1611" s="109">
        <f t="shared" si="129"/>
        <v>42883</v>
      </c>
      <c r="E1611">
        <f t="shared" si="125"/>
        <v>5</v>
      </c>
      <c r="F1611">
        <f t="shared" si="126"/>
        <v>2017</v>
      </c>
    </row>
    <row r="1612" spans="1:6" x14ac:dyDescent="0.25">
      <c r="A1612" s="109">
        <v>42885</v>
      </c>
      <c r="B1612">
        <f t="shared" si="128"/>
        <v>22</v>
      </c>
      <c r="C1612" s="109">
        <f t="shared" si="127"/>
        <v>0</v>
      </c>
      <c r="D1612" s="109">
        <f t="shared" si="129"/>
        <v>42883</v>
      </c>
      <c r="E1612">
        <f t="shared" si="125"/>
        <v>5</v>
      </c>
      <c r="F1612">
        <f t="shared" si="126"/>
        <v>2017</v>
      </c>
    </row>
    <row r="1613" spans="1:6" x14ac:dyDescent="0.25">
      <c r="A1613" s="109">
        <v>42886</v>
      </c>
      <c r="B1613">
        <f t="shared" si="128"/>
        <v>22</v>
      </c>
      <c r="C1613" s="109">
        <f t="shared" si="127"/>
        <v>0</v>
      </c>
      <c r="D1613" s="109">
        <f t="shared" si="129"/>
        <v>42883</v>
      </c>
      <c r="E1613">
        <f t="shared" si="125"/>
        <v>5</v>
      </c>
      <c r="F1613">
        <f t="shared" si="126"/>
        <v>2017</v>
      </c>
    </row>
    <row r="1614" spans="1:6" x14ac:dyDescent="0.25">
      <c r="A1614" s="109">
        <v>42887</v>
      </c>
      <c r="B1614">
        <f t="shared" si="128"/>
        <v>22</v>
      </c>
      <c r="C1614" s="109">
        <f t="shared" si="127"/>
        <v>0</v>
      </c>
      <c r="D1614" s="109">
        <f t="shared" si="129"/>
        <v>42883</v>
      </c>
      <c r="E1614">
        <f t="shared" si="125"/>
        <v>6</v>
      </c>
      <c r="F1614">
        <f t="shared" si="126"/>
        <v>2017</v>
      </c>
    </row>
    <row r="1615" spans="1:6" x14ac:dyDescent="0.25">
      <c r="A1615" s="109">
        <v>42888</v>
      </c>
      <c r="B1615">
        <f t="shared" si="128"/>
        <v>22</v>
      </c>
      <c r="C1615" s="109">
        <f t="shared" si="127"/>
        <v>0</v>
      </c>
      <c r="D1615" s="109">
        <f t="shared" si="129"/>
        <v>42883</v>
      </c>
      <c r="E1615">
        <f t="shared" si="125"/>
        <v>6</v>
      </c>
      <c r="F1615">
        <f t="shared" si="126"/>
        <v>2017</v>
      </c>
    </row>
    <row r="1616" spans="1:6" x14ac:dyDescent="0.25">
      <c r="A1616" s="109">
        <v>42889</v>
      </c>
      <c r="B1616">
        <f t="shared" si="128"/>
        <v>22</v>
      </c>
      <c r="C1616" s="109">
        <f t="shared" si="127"/>
        <v>0</v>
      </c>
      <c r="D1616" s="109">
        <f t="shared" si="129"/>
        <v>42883</v>
      </c>
      <c r="E1616">
        <f t="shared" si="125"/>
        <v>6</v>
      </c>
      <c r="F1616">
        <f t="shared" si="126"/>
        <v>2017</v>
      </c>
    </row>
    <row r="1617" spans="1:6" x14ac:dyDescent="0.25">
      <c r="A1617" s="109">
        <v>42890</v>
      </c>
      <c r="B1617">
        <f t="shared" si="128"/>
        <v>23</v>
      </c>
      <c r="C1617" s="109">
        <f t="shared" si="127"/>
        <v>42890</v>
      </c>
      <c r="D1617" s="109">
        <f t="shared" si="129"/>
        <v>42890</v>
      </c>
      <c r="E1617">
        <f t="shared" si="125"/>
        <v>6</v>
      </c>
      <c r="F1617">
        <f t="shared" si="126"/>
        <v>2017</v>
      </c>
    </row>
    <row r="1618" spans="1:6" x14ac:dyDescent="0.25">
      <c r="A1618" s="109">
        <v>42891</v>
      </c>
      <c r="B1618">
        <f t="shared" si="128"/>
        <v>23</v>
      </c>
      <c r="C1618" s="109">
        <f t="shared" si="127"/>
        <v>0</v>
      </c>
      <c r="D1618" s="109">
        <f t="shared" si="129"/>
        <v>42890</v>
      </c>
      <c r="E1618">
        <f t="shared" si="125"/>
        <v>6</v>
      </c>
      <c r="F1618">
        <f t="shared" si="126"/>
        <v>2017</v>
      </c>
    </row>
    <row r="1619" spans="1:6" x14ac:dyDescent="0.25">
      <c r="A1619" s="109">
        <v>42892</v>
      </c>
      <c r="B1619">
        <f t="shared" si="128"/>
        <v>23</v>
      </c>
      <c r="C1619" s="109">
        <f t="shared" si="127"/>
        <v>0</v>
      </c>
      <c r="D1619" s="109">
        <f t="shared" si="129"/>
        <v>42890</v>
      </c>
      <c r="E1619">
        <f t="shared" si="125"/>
        <v>6</v>
      </c>
      <c r="F1619">
        <f t="shared" si="126"/>
        <v>2017</v>
      </c>
    </row>
    <row r="1620" spans="1:6" x14ac:dyDescent="0.25">
      <c r="A1620" s="109">
        <v>42893</v>
      </c>
      <c r="B1620">
        <f t="shared" si="128"/>
        <v>23</v>
      </c>
      <c r="C1620" s="109">
        <f t="shared" si="127"/>
        <v>0</v>
      </c>
      <c r="D1620" s="109">
        <f t="shared" si="129"/>
        <v>42890</v>
      </c>
      <c r="E1620">
        <f t="shared" si="125"/>
        <v>6</v>
      </c>
      <c r="F1620">
        <f t="shared" si="126"/>
        <v>2017</v>
      </c>
    </row>
    <row r="1621" spans="1:6" x14ac:dyDescent="0.25">
      <c r="A1621" s="109">
        <v>42894</v>
      </c>
      <c r="B1621">
        <f t="shared" si="128"/>
        <v>23</v>
      </c>
      <c r="C1621" s="109">
        <f t="shared" si="127"/>
        <v>0</v>
      </c>
      <c r="D1621" s="109">
        <f t="shared" si="129"/>
        <v>42890</v>
      </c>
      <c r="E1621">
        <f t="shared" si="125"/>
        <v>6</v>
      </c>
      <c r="F1621">
        <f t="shared" si="126"/>
        <v>2017</v>
      </c>
    </row>
    <row r="1622" spans="1:6" x14ac:dyDescent="0.25">
      <c r="A1622" s="109">
        <v>42895</v>
      </c>
      <c r="B1622">
        <f t="shared" si="128"/>
        <v>23</v>
      </c>
      <c r="C1622" s="109">
        <f t="shared" si="127"/>
        <v>0</v>
      </c>
      <c r="D1622" s="109">
        <f t="shared" si="129"/>
        <v>42890</v>
      </c>
      <c r="E1622">
        <f t="shared" si="125"/>
        <v>6</v>
      </c>
      <c r="F1622">
        <f t="shared" si="126"/>
        <v>2017</v>
      </c>
    </row>
    <row r="1623" spans="1:6" x14ac:dyDescent="0.25">
      <c r="A1623" s="109">
        <v>42896</v>
      </c>
      <c r="B1623">
        <f t="shared" si="128"/>
        <v>23</v>
      </c>
      <c r="C1623" s="109">
        <f t="shared" si="127"/>
        <v>0</v>
      </c>
      <c r="D1623" s="109">
        <f t="shared" si="129"/>
        <v>42890</v>
      </c>
      <c r="E1623">
        <f t="shared" si="125"/>
        <v>6</v>
      </c>
      <c r="F1623">
        <f t="shared" si="126"/>
        <v>2017</v>
      </c>
    </row>
    <row r="1624" spans="1:6" x14ac:dyDescent="0.25">
      <c r="A1624" s="109">
        <v>42897</v>
      </c>
      <c r="B1624">
        <f t="shared" si="128"/>
        <v>24</v>
      </c>
      <c r="C1624" s="109">
        <f t="shared" si="127"/>
        <v>42897</v>
      </c>
      <c r="D1624" s="109">
        <f t="shared" si="129"/>
        <v>42897</v>
      </c>
      <c r="E1624">
        <f t="shared" si="125"/>
        <v>6</v>
      </c>
      <c r="F1624">
        <f t="shared" si="126"/>
        <v>2017</v>
      </c>
    </row>
    <row r="1625" spans="1:6" x14ac:dyDescent="0.25">
      <c r="A1625" s="109">
        <v>42898</v>
      </c>
      <c r="B1625">
        <f t="shared" si="128"/>
        <v>24</v>
      </c>
      <c r="C1625" s="109">
        <f t="shared" si="127"/>
        <v>0</v>
      </c>
      <c r="D1625" s="109">
        <f t="shared" si="129"/>
        <v>42897</v>
      </c>
      <c r="E1625">
        <f t="shared" si="125"/>
        <v>6</v>
      </c>
      <c r="F1625">
        <f t="shared" si="126"/>
        <v>2017</v>
      </c>
    </row>
    <row r="1626" spans="1:6" x14ac:dyDescent="0.25">
      <c r="A1626" s="109">
        <v>42899</v>
      </c>
      <c r="B1626">
        <f t="shared" si="128"/>
        <v>24</v>
      </c>
      <c r="C1626" s="109">
        <f t="shared" si="127"/>
        <v>0</v>
      </c>
      <c r="D1626" s="109">
        <f t="shared" si="129"/>
        <v>42897</v>
      </c>
      <c r="E1626">
        <f t="shared" si="125"/>
        <v>6</v>
      </c>
      <c r="F1626">
        <f t="shared" si="126"/>
        <v>2017</v>
      </c>
    </row>
    <row r="1627" spans="1:6" x14ac:dyDescent="0.25">
      <c r="A1627" s="109">
        <v>42900</v>
      </c>
      <c r="B1627">
        <f t="shared" si="128"/>
        <v>24</v>
      </c>
      <c r="C1627" s="109">
        <f t="shared" si="127"/>
        <v>0</v>
      </c>
      <c r="D1627" s="109">
        <f t="shared" si="129"/>
        <v>42897</v>
      </c>
      <c r="E1627">
        <f t="shared" si="125"/>
        <v>6</v>
      </c>
      <c r="F1627">
        <f t="shared" si="126"/>
        <v>2017</v>
      </c>
    </row>
    <row r="1628" spans="1:6" x14ac:dyDescent="0.25">
      <c r="A1628" s="109">
        <v>42901</v>
      </c>
      <c r="B1628">
        <f t="shared" si="128"/>
        <v>24</v>
      </c>
      <c r="C1628" s="109">
        <f t="shared" si="127"/>
        <v>0</v>
      </c>
      <c r="D1628" s="109">
        <f t="shared" si="129"/>
        <v>42897</v>
      </c>
      <c r="E1628">
        <f t="shared" si="125"/>
        <v>6</v>
      </c>
      <c r="F1628">
        <f t="shared" si="126"/>
        <v>2017</v>
      </c>
    </row>
    <row r="1629" spans="1:6" x14ac:dyDescent="0.25">
      <c r="A1629" s="109">
        <v>42902</v>
      </c>
      <c r="B1629">
        <f t="shared" si="128"/>
        <v>24</v>
      </c>
      <c r="C1629" s="109">
        <f t="shared" si="127"/>
        <v>0</v>
      </c>
      <c r="D1629" s="109">
        <f t="shared" si="129"/>
        <v>42897</v>
      </c>
      <c r="E1629">
        <f t="shared" si="125"/>
        <v>6</v>
      </c>
      <c r="F1629">
        <f t="shared" si="126"/>
        <v>2017</v>
      </c>
    </row>
    <row r="1630" spans="1:6" x14ac:dyDescent="0.25">
      <c r="A1630" s="109">
        <v>42903</v>
      </c>
      <c r="B1630">
        <f t="shared" si="128"/>
        <v>24</v>
      </c>
      <c r="C1630" s="109">
        <f t="shared" si="127"/>
        <v>0</v>
      </c>
      <c r="D1630" s="109">
        <f t="shared" si="129"/>
        <v>42897</v>
      </c>
      <c r="E1630">
        <f t="shared" si="125"/>
        <v>6</v>
      </c>
      <c r="F1630">
        <f t="shared" si="126"/>
        <v>2017</v>
      </c>
    </row>
    <row r="1631" spans="1:6" x14ac:dyDescent="0.25">
      <c r="A1631" s="109">
        <v>42904</v>
      </c>
      <c r="B1631">
        <f t="shared" si="128"/>
        <v>25</v>
      </c>
      <c r="C1631" s="109">
        <f t="shared" si="127"/>
        <v>42904</v>
      </c>
      <c r="D1631" s="109">
        <f t="shared" si="129"/>
        <v>42904</v>
      </c>
      <c r="E1631">
        <f t="shared" si="125"/>
        <v>6</v>
      </c>
      <c r="F1631">
        <f t="shared" si="126"/>
        <v>2017</v>
      </c>
    </row>
    <row r="1632" spans="1:6" x14ac:dyDescent="0.25">
      <c r="A1632" s="109">
        <v>42905</v>
      </c>
      <c r="B1632">
        <f t="shared" si="128"/>
        <v>25</v>
      </c>
      <c r="C1632" s="109">
        <f t="shared" si="127"/>
        <v>0</v>
      </c>
      <c r="D1632" s="109">
        <f t="shared" si="129"/>
        <v>42904</v>
      </c>
      <c r="E1632">
        <f t="shared" si="125"/>
        <v>6</v>
      </c>
      <c r="F1632">
        <f t="shared" si="126"/>
        <v>2017</v>
      </c>
    </row>
    <row r="1633" spans="1:6" x14ac:dyDescent="0.25">
      <c r="A1633" s="109">
        <v>42906</v>
      </c>
      <c r="B1633">
        <f t="shared" si="128"/>
        <v>25</v>
      </c>
      <c r="C1633" s="109">
        <f t="shared" si="127"/>
        <v>0</v>
      </c>
      <c r="D1633" s="109">
        <f t="shared" si="129"/>
        <v>42904</v>
      </c>
      <c r="E1633">
        <f t="shared" si="125"/>
        <v>6</v>
      </c>
      <c r="F1633">
        <f t="shared" si="126"/>
        <v>2017</v>
      </c>
    </row>
    <row r="1634" spans="1:6" x14ac:dyDescent="0.25">
      <c r="A1634" s="109">
        <v>42907</v>
      </c>
      <c r="B1634">
        <f t="shared" si="128"/>
        <v>25</v>
      </c>
      <c r="C1634" s="109">
        <f t="shared" si="127"/>
        <v>0</v>
      </c>
      <c r="D1634" s="109">
        <f t="shared" si="129"/>
        <v>42904</v>
      </c>
      <c r="E1634">
        <f t="shared" si="125"/>
        <v>6</v>
      </c>
      <c r="F1634">
        <f t="shared" si="126"/>
        <v>2017</v>
      </c>
    </row>
    <row r="1635" spans="1:6" x14ac:dyDescent="0.25">
      <c r="A1635" s="109">
        <v>42908</v>
      </c>
      <c r="B1635">
        <f t="shared" si="128"/>
        <v>25</v>
      </c>
      <c r="C1635" s="109">
        <f t="shared" si="127"/>
        <v>0</v>
      </c>
      <c r="D1635" s="109">
        <f t="shared" si="129"/>
        <v>42904</v>
      </c>
      <c r="E1635">
        <f t="shared" si="125"/>
        <v>6</v>
      </c>
      <c r="F1635">
        <f t="shared" si="126"/>
        <v>2017</v>
      </c>
    </row>
    <row r="1636" spans="1:6" x14ac:dyDescent="0.25">
      <c r="A1636" s="109">
        <v>42909</v>
      </c>
      <c r="B1636">
        <f t="shared" si="128"/>
        <v>25</v>
      </c>
      <c r="C1636" s="109">
        <f t="shared" si="127"/>
        <v>0</v>
      </c>
      <c r="D1636" s="109">
        <f t="shared" si="129"/>
        <v>42904</v>
      </c>
      <c r="E1636">
        <f t="shared" si="125"/>
        <v>6</v>
      </c>
      <c r="F1636">
        <f t="shared" si="126"/>
        <v>2017</v>
      </c>
    </row>
    <row r="1637" spans="1:6" x14ac:dyDescent="0.25">
      <c r="A1637" s="109">
        <v>42910</v>
      </c>
      <c r="B1637">
        <f t="shared" si="128"/>
        <v>25</v>
      </c>
      <c r="C1637" s="109">
        <f t="shared" si="127"/>
        <v>0</v>
      </c>
      <c r="D1637" s="109">
        <f t="shared" si="129"/>
        <v>42904</v>
      </c>
      <c r="E1637">
        <f t="shared" si="125"/>
        <v>6</v>
      </c>
      <c r="F1637">
        <f t="shared" si="126"/>
        <v>2017</v>
      </c>
    </row>
    <row r="1638" spans="1:6" x14ac:dyDescent="0.25">
      <c r="A1638" s="109">
        <v>42911</v>
      </c>
      <c r="B1638">
        <f t="shared" si="128"/>
        <v>26</v>
      </c>
      <c r="C1638" s="109">
        <f t="shared" si="127"/>
        <v>42911</v>
      </c>
      <c r="D1638" s="109">
        <f t="shared" si="129"/>
        <v>42911</v>
      </c>
      <c r="E1638">
        <f t="shared" si="125"/>
        <v>6</v>
      </c>
      <c r="F1638">
        <f t="shared" si="126"/>
        <v>2017</v>
      </c>
    </row>
    <row r="1639" spans="1:6" x14ac:dyDescent="0.25">
      <c r="A1639" s="109">
        <v>42912</v>
      </c>
      <c r="B1639">
        <f t="shared" si="128"/>
        <v>26</v>
      </c>
      <c r="C1639" s="109">
        <f t="shared" si="127"/>
        <v>0</v>
      </c>
      <c r="D1639" s="109">
        <f t="shared" si="129"/>
        <v>42911</v>
      </c>
      <c r="E1639">
        <f t="shared" si="125"/>
        <v>6</v>
      </c>
      <c r="F1639">
        <f t="shared" si="126"/>
        <v>2017</v>
      </c>
    </row>
    <row r="1640" spans="1:6" x14ac:dyDescent="0.25">
      <c r="A1640" s="109">
        <v>42913</v>
      </c>
      <c r="B1640">
        <f t="shared" si="128"/>
        <v>26</v>
      </c>
      <c r="C1640" s="109">
        <f t="shared" si="127"/>
        <v>0</v>
      </c>
      <c r="D1640" s="109">
        <f t="shared" si="129"/>
        <v>42911</v>
      </c>
      <c r="E1640">
        <f t="shared" si="125"/>
        <v>6</v>
      </c>
      <c r="F1640">
        <f t="shared" si="126"/>
        <v>2017</v>
      </c>
    </row>
    <row r="1641" spans="1:6" x14ac:dyDescent="0.25">
      <c r="A1641" s="109">
        <v>42914</v>
      </c>
      <c r="B1641">
        <f t="shared" si="128"/>
        <v>26</v>
      </c>
      <c r="C1641" s="109">
        <f t="shared" si="127"/>
        <v>0</v>
      </c>
      <c r="D1641" s="109">
        <f t="shared" si="129"/>
        <v>42911</v>
      </c>
      <c r="E1641">
        <f t="shared" si="125"/>
        <v>6</v>
      </c>
      <c r="F1641">
        <f t="shared" si="126"/>
        <v>2017</v>
      </c>
    </row>
    <row r="1642" spans="1:6" x14ac:dyDescent="0.25">
      <c r="A1642" s="109">
        <v>42915</v>
      </c>
      <c r="B1642">
        <f t="shared" si="128"/>
        <v>26</v>
      </c>
      <c r="C1642" s="109">
        <f t="shared" si="127"/>
        <v>0</v>
      </c>
      <c r="D1642" s="109">
        <f t="shared" si="129"/>
        <v>42911</v>
      </c>
      <c r="E1642">
        <f t="shared" si="125"/>
        <v>6</v>
      </c>
      <c r="F1642">
        <f t="shared" si="126"/>
        <v>2017</v>
      </c>
    </row>
    <row r="1643" spans="1:6" x14ac:dyDescent="0.25">
      <c r="A1643" s="109">
        <v>42916</v>
      </c>
      <c r="B1643">
        <f t="shared" si="128"/>
        <v>26</v>
      </c>
      <c r="C1643" s="109">
        <f t="shared" si="127"/>
        <v>0</v>
      </c>
      <c r="D1643" s="109">
        <f t="shared" si="129"/>
        <v>42911</v>
      </c>
      <c r="E1643">
        <f t="shared" si="125"/>
        <v>6</v>
      </c>
      <c r="F1643">
        <f t="shared" si="126"/>
        <v>2017</v>
      </c>
    </row>
    <row r="1644" spans="1:6" x14ac:dyDescent="0.25">
      <c r="A1644" s="109">
        <v>42917</v>
      </c>
      <c r="B1644">
        <f t="shared" si="128"/>
        <v>26</v>
      </c>
      <c r="C1644" s="109">
        <f t="shared" si="127"/>
        <v>0</v>
      </c>
      <c r="D1644" s="109">
        <f t="shared" si="129"/>
        <v>42911</v>
      </c>
      <c r="E1644">
        <f t="shared" si="125"/>
        <v>7</v>
      </c>
      <c r="F1644">
        <f t="shared" si="126"/>
        <v>2017</v>
      </c>
    </row>
    <row r="1645" spans="1:6" x14ac:dyDescent="0.25">
      <c r="A1645" s="109">
        <v>42918</v>
      </c>
      <c r="B1645">
        <f t="shared" si="128"/>
        <v>27</v>
      </c>
      <c r="C1645" s="109">
        <f t="shared" si="127"/>
        <v>42918</v>
      </c>
      <c r="D1645" s="109">
        <f t="shared" si="129"/>
        <v>42918</v>
      </c>
      <c r="E1645">
        <f t="shared" si="125"/>
        <v>7</v>
      </c>
      <c r="F1645">
        <f t="shared" si="126"/>
        <v>2017</v>
      </c>
    </row>
    <row r="1646" spans="1:6" x14ac:dyDescent="0.25">
      <c r="A1646" s="109">
        <v>42919</v>
      </c>
      <c r="B1646">
        <f t="shared" si="128"/>
        <v>27</v>
      </c>
      <c r="C1646" s="109">
        <f t="shared" si="127"/>
        <v>0</v>
      </c>
      <c r="D1646" s="109">
        <f t="shared" si="129"/>
        <v>42918</v>
      </c>
      <c r="E1646">
        <f t="shared" si="125"/>
        <v>7</v>
      </c>
      <c r="F1646">
        <f t="shared" si="126"/>
        <v>2017</v>
      </c>
    </row>
    <row r="1647" spans="1:6" x14ac:dyDescent="0.25">
      <c r="A1647" s="109">
        <v>42920</v>
      </c>
      <c r="B1647">
        <f t="shared" si="128"/>
        <v>27</v>
      </c>
      <c r="C1647" s="109">
        <f t="shared" si="127"/>
        <v>0</v>
      </c>
      <c r="D1647" s="109">
        <f t="shared" si="129"/>
        <v>42918</v>
      </c>
      <c r="E1647">
        <f t="shared" si="125"/>
        <v>7</v>
      </c>
      <c r="F1647">
        <f t="shared" si="126"/>
        <v>2017</v>
      </c>
    </row>
    <row r="1648" spans="1:6" x14ac:dyDescent="0.25">
      <c r="A1648" s="109">
        <v>42921</v>
      </c>
      <c r="B1648">
        <f t="shared" si="128"/>
        <v>27</v>
      </c>
      <c r="C1648" s="109">
        <f t="shared" si="127"/>
        <v>0</v>
      </c>
      <c r="D1648" s="109">
        <f t="shared" si="129"/>
        <v>42918</v>
      </c>
      <c r="E1648">
        <f t="shared" si="125"/>
        <v>7</v>
      </c>
      <c r="F1648">
        <f t="shared" si="126"/>
        <v>2017</v>
      </c>
    </row>
    <row r="1649" spans="1:6" x14ac:dyDescent="0.25">
      <c r="A1649" s="109">
        <v>42922</v>
      </c>
      <c r="B1649">
        <f t="shared" si="128"/>
        <v>27</v>
      </c>
      <c r="C1649" s="109">
        <f t="shared" si="127"/>
        <v>0</v>
      </c>
      <c r="D1649" s="109">
        <f t="shared" si="129"/>
        <v>42918</v>
      </c>
      <c r="E1649">
        <f t="shared" si="125"/>
        <v>7</v>
      </c>
      <c r="F1649">
        <f t="shared" si="126"/>
        <v>2017</v>
      </c>
    </row>
    <row r="1650" spans="1:6" x14ac:dyDescent="0.25">
      <c r="A1650" s="109">
        <v>42923</v>
      </c>
      <c r="B1650">
        <f t="shared" si="128"/>
        <v>27</v>
      </c>
      <c r="C1650" s="109">
        <f t="shared" si="127"/>
        <v>0</v>
      </c>
      <c r="D1650" s="109">
        <f t="shared" si="129"/>
        <v>42918</v>
      </c>
      <c r="E1650">
        <f t="shared" si="125"/>
        <v>7</v>
      </c>
      <c r="F1650">
        <f t="shared" si="126"/>
        <v>2017</v>
      </c>
    </row>
    <row r="1651" spans="1:6" x14ac:dyDescent="0.25">
      <c r="A1651" s="109">
        <v>42924</v>
      </c>
      <c r="B1651">
        <f t="shared" si="128"/>
        <v>27</v>
      </c>
      <c r="C1651" s="109">
        <f t="shared" si="127"/>
        <v>0</v>
      </c>
      <c r="D1651" s="109">
        <f t="shared" si="129"/>
        <v>42918</v>
      </c>
      <c r="E1651">
        <f t="shared" si="125"/>
        <v>7</v>
      </c>
      <c r="F1651">
        <f t="shared" si="126"/>
        <v>2017</v>
      </c>
    </row>
    <row r="1652" spans="1:6" x14ac:dyDescent="0.25">
      <c r="A1652" s="109">
        <v>42925</v>
      </c>
      <c r="B1652">
        <f t="shared" si="128"/>
        <v>28</v>
      </c>
      <c r="C1652" s="109">
        <f t="shared" si="127"/>
        <v>42925</v>
      </c>
      <c r="D1652" s="109">
        <f t="shared" si="129"/>
        <v>42925</v>
      </c>
      <c r="E1652">
        <f t="shared" si="125"/>
        <v>7</v>
      </c>
      <c r="F1652">
        <f t="shared" si="126"/>
        <v>2017</v>
      </c>
    </row>
    <row r="1653" spans="1:6" x14ac:dyDescent="0.25">
      <c r="A1653" s="109">
        <v>42926</v>
      </c>
      <c r="B1653">
        <f t="shared" si="128"/>
        <v>28</v>
      </c>
      <c r="C1653" s="109">
        <f t="shared" si="127"/>
        <v>0</v>
      </c>
      <c r="D1653" s="109">
        <f t="shared" si="129"/>
        <v>42925</v>
      </c>
      <c r="E1653">
        <f t="shared" si="125"/>
        <v>7</v>
      </c>
      <c r="F1653">
        <f t="shared" si="126"/>
        <v>2017</v>
      </c>
    </row>
    <row r="1654" spans="1:6" x14ac:dyDescent="0.25">
      <c r="A1654" s="109">
        <v>42927</v>
      </c>
      <c r="B1654">
        <f t="shared" si="128"/>
        <v>28</v>
      </c>
      <c r="C1654" s="109">
        <f t="shared" si="127"/>
        <v>0</v>
      </c>
      <c r="D1654" s="109">
        <f t="shared" si="129"/>
        <v>42925</v>
      </c>
      <c r="E1654">
        <f t="shared" si="125"/>
        <v>7</v>
      </c>
      <c r="F1654">
        <f t="shared" si="126"/>
        <v>2017</v>
      </c>
    </row>
    <row r="1655" spans="1:6" x14ac:dyDescent="0.25">
      <c r="A1655" s="109">
        <v>42928</v>
      </c>
      <c r="B1655">
        <f t="shared" si="128"/>
        <v>28</v>
      </c>
      <c r="C1655" s="109">
        <f t="shared" si="127"/>
        <v>0</v>
      </c>
      <c r="D1655" s="109">
        <f t="shared" si="129"/>
        <v>42925</v>
      </c>
      <c r="E1655">
        <f t="shared" si="125"/>
        <v>7</v>
      </c>
      <c r="F1655">
        <f t="shared" si="126"/>
        <v>2017</v>
      </c>
    </row>
    <row r="1656" spans="1:6" x14ac:dyDescent="0.25">
      <c r="A1656" s="109">
        <v>42929</v>
      </c>
      <c r="B1656">
        <f t="shared" si="128"/>
        <v>28</v>
      </c>
      <c r="C1656" s="109">
        <f t="shared" si="127"/>
        <v>0</v>
      </c>
      <c r="D1656" s="109">
        <f t="shared" si="129"/>
        <v>42925</v>
      </c>
      <c r="E1656">
        <f t="shared" si="125"/>
        <v>7</v>
      </c>
      <c r="F1656">
        <f t="shared" si="126"/>
        <v>2017</v>
      </c>
    </row>
    <row r="1657" spans="1:6" x14ac:dyDescent="0.25">
      <c r="A1657" s="109">
        <v>42930</v>
      </c>
      <c r="B1657">
        <f t="shared" si="128"/>
        <v>28</v>
      </c>
      <c r="C1657" s="109">
        <f t="shared" si="127"/>
        <v>0</v>
      </c>
      <c r="D1657" s="109">
        <f t="shared" si="129"/>
        <v>42925</v>
      </c>
      <c r="E1657">
        <f t="shared" si="125"/>
        <v>7</v>
      </c>
      <c r="F1657">
        <f t="shared" si="126"/>
        <v>2017</v>
      </c>
    </row>
    <row r="1658" spans="1:6" x14ac:dyDescent="0.25">
      <c r="A1658" s="109">
        <v>42931</v>
      </c>
      <c r="B1658">
        <f t="shared" si="128"/>
        <v>28</v>
      </c>
      <c r="C1658" s="109">
        <f t="shared" si="127"/>
        <v>0</v>
      </c>
      <c r="D1658" s="109">
        <f t="shared" si="129"/>
        <v>42925</v>
      </c>
      <c r="E1658">
        <f t="shared" si="125"/>
        <v>7</v>
      </c>
      <c r="F1658">
        <f t="shared" si="126"/>
        <v>2017</v>
      </c>
    </row>
    <row r="1659" spans="1:6" x14ac:dyDescent="0.25">
      <c r="A1659" s="109">
        <v>42932</v>
      </c>
      <c r="B1659">
        <f t="shared" si="128"/>
        <v>29</v>
      </c>
      <c r="C1659" s="109">
        <f t="shared" si="127"/>
        <v>42932</v>
      </c>
      <c r="D1659" s="109">
        <f t="shared" si="129"/>
        <v>42932</v>
      </c>
      <c r="E1659">
        <f t="shared" si="125"/>
        <v>7</v>
      </c>
      <c r="F1659">
        <f t="shared" si="126"/>
        <v>2017</v>
      </c>
    </row>
    <row r="1660" spans="1:6" x14ac:dyDescent="0.25">
      <c r="A1660" s="109">
        <v>42933</v>
      </c>
      <c r="B1660">
        <f t="shared" si="128"/>
        <v>29</v>
      </c>
      <c r="C1660" s="109">
        <f t="shared" si="127"/>
        <v>0</v>
      </c>
      <c r="D1660" s="109">
        <f t="shared" si="129"/>
        <v>42932</v>
      </c>
      <c r="E1660">
        <f t="shared" si="125"/>
        <v>7</v>
      </c>
      <c r="F1660">
        <f t="shared" si="126"/>
        <v>2017</v>
      </c>
    </row>
    <row r="1661" spans="1:6" x14ac:dyDescent="0.25">
      <c r="A1661" s="109">
        <v>42934</v>
      </c>
      <c r="B1661">
        <f t="shared" si="128"/>
        <v>29</v>
      </c>
      <c r="C1661" s="109">
        <f t="shared" si="127"/>
        <v>0</v>
      </c>
      <c r="D1661" s="109">
        <f t="shared" si="129"/>
        <v>42932</v>
      </c>
      <c r="E1661">
        <f t="shared" si="125"/>
        <v>7</v>
      </c>
      <c r="F1661">
        <f t="shared" si="126"/>
        <v>2017</v>
      </c>
    </row>
    <row r="1662" spans="1:6" x14ac:dyDescent="0.25">
      <c r="A1662" s="109">
        <v>42935</v>
      </c>
      <c r="B1662">
        <f t="shared" si="128"/>
        <v>29</v>
      </c>
      <c r="C1662" s="109">
        <f t="shared" si="127"/>
        <v>0</v>
      </c>
      <c r="D1662" s="109">
        <f t="shared" si="129"/>
        <v>42932</v>
      </c>
      <c r="E1662">
        <f t="shared" si="125"/>
        <v>7</v>
      </c>
      <c r="F1662">
        <f t="shared" si="126"/>
        <v>2017</v>
      </c>
    </row>
    <row r="1663" spans="1:6" x14ac:dyDescent="0.25">
      <c r="A1663" s="109">
        <v>42936</v>
      </c>
      <c r="B1663">
        <f t="shared" si="128"/>
        <v>29</v>
      </c>
      <c r="C1663" s="109">
        <f t="shared" si="127"/>
        <v>0</v>
      </c>
      <c r="D1663" s="109">
        <f t="shared" si="129"/>
        <v>42932</v>
      </c>
      <c r="E1663">
        <f t="shared" si="125"/>
        <v>7</v>
      </c>
      <c r="F1663">
        <f t="shared" si="126"/>
        <v>2017</v>
      </c>
    </row>
    <row r="1664" spans="1:6" x14ac:dyDescent="0.25">
      <c r="A1664" s="109">
        <v>42937</v>
      </c>
      <c r="B1664">
        <f t="shared" si="128"/>
        <v>29</v>
      </c>
      <c r="C1664" s="109">
        <f t="shared" si="127"/>
        <v>0</v>
      </c>
      <c r="D1664" s="109">
        <f t="shared" si="129"/>
        <v>42932</v>
      </c>
      <c r="E1664">
        <f t="shared" si="125"/>
        <v>7</v>
      </c>
      <c r="F1664">
        <f t="shared" si="126"/>
        <v>2017</v>
      </c>
    </row>
    <row r="1665" spans="1:6" x14ac:dyDescent="0.25">
      <c r="A1665" s="109">
        <v>42938</v>
      </c>
      <c r="B1665">
        <f t="shared" si="128"/>
        <v>29</v>
      </c>
      <c r="C1665" s="109">
        <f t="shared" si="127"/>
        <v>0</v>
      </c>
      <c r="D1665" s="109">
        <f t="shared" si="129"/>
        <v>42932</v>
      </c>
      <c r="E1665">
        <f t="shared" ref="E1665:E1728" si="130">MONTH(A1665)</f>
        <v>7</v>
      </c>
      <c r="F1665">
        <f t="shared" ref="F1665:F1728" si="131">YEAR(A1665)</f>
        <v>2017</v>
      </c>
    </row>
    <row r="1666" spans="1:6" x14ac:dyDescent="0.25">
      <c r="A1666" s="109">
        <v>42939</v>
      </c>
      <c r="B1666">
        <f t="shared" si="128"/>
        <v>30</v>
      </c>
      <c r="C1666" s="109">
        <f t="shared" ref="C1666:C1729" si="132">IF(IF(B1666=B1665,0,B1666)&gt;0,A1666,0)</f>
        <v>42939</v>
      </c>
      <c r="D1666" s="109">
        <f t="shared" si="129"/>
        <v>42939</v>
      </c>
      <c r="E1666">
        <f t="shared" si="130"/>
        <v>7</v>
      </c>
      <c r="F1666">
        <f t="shared" si="131"/>
        <v>2017</v>
      </c>
    </row>
    <row r="1667" spans="1:6" x14ac:dyDescent="0.25">
      <c r="A1667" s="109">
        <v>42940</v>
      </c>
      <c r="B1667">
        <f t="shared" ref="B1667:B1730" si="133">WEEKNUM(A1667)</f>
        <v>30</v>
      </c>
      <c r="C1667" s="109">
        <f t="shared" si="132"/>
        <v>0</v>
      </c>
      <c r="D1667" s="109">
        <f t="shared" si="129"/>
        <v>42939</v>
      </c>
      <c r="E1667">
        <f t="shared" si="130"/>
        <v>7</v>
      </c>
      <c r="F1667">
        <f t="shared" si="131"/>
        <v>2017</v>
      </c>
    </row>
    <row r="1668" spans="1:6" x14ac:dyDescent="0.25">
      <c r="A1668" s="109">
        <v>42941</v>
      </c>
      <c r="B1668">
        <f t="shared" si="133"/>
        <v>30</v>
      </c>
      <c r="C1668" s="109">
        <f t="shared" si="132"/>
        <v>0</v>
      </c>
      <c r="D1668" s="109">
        <f t="shared" si="129"/>
        <v>42939</v>
      </c>
      <c r="E1668">
        <f t="shared" si="130"/>
        <v>7</v>
      </c>
      <c r="F1668">
        <f t="shared" si="131"/>
        <v>2017</v>
      </c>
    </row>
    <row r="1669" spans="1:6" x14ac:dyDescent="0.25">
      <c r="A1669" s="109">
        <v>42942</v>
      </c>
      <c r="B1669">
        <f t="shared" si="133"/>
        <v>30</v>
      </c>
      <c r="C1669" s="109">
        <f t="shared" si="132"/>
        <v>0</v>
      </c>
      <c r="D1669" s="109">
        <f t="shared" si="129"/>
        <v>42939</v>
      </c>
      <c r="E1669">
        <f t="shared" si="130"/>
        <v>7</v>
      </c>
      <c r="F1669">
        <f t="shared" si="131"/>
        <v>2017</v>
      </c>
    </row>
    <row r="1670" spans="1:6" x14ac:dyDescent="0.25">
      <c r="A1670" s="109">
        <v>42943</v>
      </c>
      <c r="B1670">
        <f t="shared" si="133"/>
        <v>30</v>
      </c>
      <c r="C1670" s="109">
        <f t="shared" si="132"/>
        <v>0</v>
      </c>
      <c r="D1670" s="109">
        <f t="shared" si="129"/>
        <v>42939</v>
      </c>
      <c r="E1670">
        <f t="shared" si="130"/>
        <v>7</v>
      </c>
      <c r="F1670">
        <f t="shared" si="131"/>
        <v>2017</v>
      </c>
    </row>
    <row r="1671" spans="1:6" x14ac:dyDescent="0.25">
      <c r="A1671" s="109">
        <v>42944</v>
      </c>
      <c r="B1671">
        <f t="shared" si="133"/>
        <v>30</v>
      </c>
      <c r="C1671" s="109">
        <f t="shared" si="132"/>
        <v>0</v>
      </c>
      <c r="D1671" s="109">
        <f t="shared" si="129"/>
        <v>42939</v>
      </c>
      <c r="E1671">
        <f t="shared" si="130"/>
        <v>7</v>
      </c>
      <c r="F1671">
        <f t="shared" si="131"/>
        <v>2017</v>
      </c>
    </row>
    <row r="1672" spans="1:6" x14ac:dyDescent="0.25">
      <c r="A1672" s="109">
        <v>42945</v>
      </c>
      <c r="B1672">
        <f t="shared" si="133"/>
        <v>30</v>
      </c>
      <c r="C1672" s="109">
        <f t="shared" si="132"/>
        <v>0</v>
      </c>
      <c r="D1672" s="109">
        <f t="shared" ref="D1672:D1735" si="134">IF(C1672&gt;0,C1672,IF(C1671&gt;0,C1671,IF(C1670&gt;0,C1670,IF(C1669&gt;0,C1669,IF(C1668&gt;0,C1668,IF(C1667&gt;0,C1667,IF(C1666&gt;0,C1666,"ERROR")))))))</f>
        <v>42939</v>
      </c>
      <c r="E1672">
        <f t="shared" si="130"/>
        <v>7</v>
      </c>
      <c r="F1672">
        <f t="shared" si="131"/>
        <v>2017</v>
      </c>
    </row>
    <row r="1673" spans="1:6" x14ac:dyDescent="0.25">
      <c r="A1673" s="109">
        <v>42946</v>
      </c>
      <c r="B1673">
        <f t="shared" si="133"/>
        <v>31</v>
      </c>
      <c r="C1673" s="109">
        <f t="shared" si="132"/>
        <v>42946</v>
      </c>
      <c r="D1673" s="109">
        <f t="shared" si="134"/>
        <v>42946</v>
      </c>
      <c r="E1673">
        <f t="shared" si="130"/>
        <v>7</v>
      </c>
      <c r="F1673">
        <f t="shared" si="131"/>
        <v>2017</v>
      </c>
    </row>
    <row r="1674" spans="1:6" x14ac:dyDescent="0.25">
      <c r="A1674" s="109">
        <v>42947</v>
      </c>
      <c r="B1674">
        <f t="shared" si="133"/>
        <v>31</v>
      </c>
      <c r="C1674" s="109">
        <f t="shared" si="132"/>
        <v>0</v>
      </c>
      <c r="D1674" s="109">
        <f t="shared" si="134"/>
        <v>42946</v>
      </c>
      <c r="E1674">
        <f t="shared" si="130"/>
        <v>7</v>
      </c>
      <c r="F1674">
        <f t="shared" si="131"/>
        <v>2017</v>
      </c>
    </row>
    <row r="1675" spans="1:6" x14ac:dyDescent="0.25">
      <c r="A1675" s="109">
        <v>42948</v>
      </c>
      <c r="B1675">
        <f t="shared" si="133"/>
        <v>31</v>
      </c>
      <c r="C1675" s="109">
        <f t="shared" si="132"/>
        <v>0</v>
      </c>
      <c r="D1675" s="109">
        <f t="shared" si="134"/>
        <v>42946</v>
      </c>
      <c r="E1675">
        <f t="shared" si="130"/>
        <v>8</v>
      </c>
      <c r="F1675">
        <f t="shared" si="131"/>
        <v>2017</v>
      </c>
    </row>
    <row r="1676" spans="1:6" x14ac:dyDescent="0.25">
      <c r="A1676" s="109">
        <v>42949</v>
      </c>
      <c r="B1676">
        <f t="shared" si="133"/>
        <v>31</v>
      </c>
      <c r="C1676" s="109">
        <f t="shared" si="132"/>
        <v>0</v>
      </c>
      <c r="D1676" s="109">
        <f t="shared" si="134"/>
        <v>42946</v>
      </c>
      <c r="E1676">
        <f t="shared" si="130"/>
        <v>8</v>
      </c>
      <c r="F1676">
        <f t="shared" si="131"/>
        <v>2017</v>
      </c>
    </row>
    <row r="1677" spans="1:6" x14ac:dyDescent="0.25">
      <c r="A1677" s="109">
        <v>42950</v>
      </c>
      <c r="B1677">
        <f t="shared" si="133"/>
        <v>31</v>
      </c>
      <c r="C1677" s="109">
        <f t="shared" si="132"/>
        <v>0</v>
      </c>
      <c r="D1677" s="109">
        <f t="shared" si="134"/>
        <v>42946</v>
      </c>
      <c r="E1677">
        <f t="shared" si="130"/>
        <v>8</v>
      </c>
      <c r="F1677">
        <f t="shared" si="131"/>
        <v>2017</v>
      </c>
    </row>
    <row r="1678" spans="1:6" x14ac:dyDescent="0.25">
      <c r="A1678" s="109">
        <v>42951</v>
      </c>
      <c r="B1678">
        <f t="shared" si="133"/>
        <v>31</v>
      </c>
      <c r="C1678" s="109">
        <f t="shared" si="132"/>
        <v>0</v>
      </c>
      <c r="D1678" s="109">
        <f t="shared" si="134"/>
        <v>42946</v>
      </c>
      <c r="E1678">
        <f t="shared" si="130"/>
        <v>8</v>
      </c>
      <c r="F1678">
        <f t="shared" si="131"/>
        <v>2017</v>
      </c>
    </row>
    <row r="1679" spans="1:6" x14ac:dyDescent="0.25">
      <c r="A1679" s="109">
        <v>42952</v>
      </c>
      <c r="B1679">
        <f t="shared" si="133"/>
        <v>31</v>
      </c>
      <c r="C1679" s="109">
        <f t="shared" si="132"/>
        <v>0</v>
      </c>
      <c r="D1679" s="109">
        <f t="shared" si="134"/>
        <v>42946</v>
      </c>
      <c r="E1679">
        <f t="shared" si="130"/>
        <v>8</v>
      </c>
      <c r="F1679">
        <f t="shared" si="131"/>
        <v>2017</v>
      </c>
    </row>
    <row r="1680" spans="1:6" x14ac:dyDescent="0.25">
      <c r="A1680" s="109">
        <v>42953</v>
      </c>
      <c r="B1680">
        <f t="shared" si="133"/>
        <v>32</v>
      </c>
      <c r="C1680" s="109">
        <f t="shared" si="132"/>
        <v>42953</v>
      </c>
      <c r="D1680" s="109">
        <f t="shared" si="134"/>
        <v>42953</v>
      </c>
      <c r="E1680">
        <f t="shared" si="130"/>
        <v>8</v>
      </c>
      <c r="F1680">
        <f t="shared" si="131"/>
        <v>2017</v>
      </c>
    </row>
    <row r="1681" spans="1:6" x14ac:dyDescent="0.25">
      <c r="A1681" s="109">
        <v>42954</v>
      </c>
      <c r="B1681">
        <f t="shared" si="133"/>
        <v>32</v>
      </c>
      <c r="C1681" s="109">
        <f t="shared" si="132"/>
        <v>0</v>
      </c>
      <c r="D1681" s="109">
        <f t="shared" si="134"/>
        <v>42953</v>
      </c>
      <c r="E1681">
        <f t="shared" si="130"/>
        <v>8</v>
      </c>
      <c r="F1681">
        <f t="shared" si="131"/>
        <v>2017</v>
      </c>
    </row>
    <row r="1682" spans="1:6" x14ac:dyDescent="0.25">
      <c r="A1682" s="109">
        <v>42955</v>
      </c>
      <c r="B1682">
        <f t="shared" si="133"/>
        <v>32</v>
      </c>
      <c r="C1682" s="109">
        <f t="shared" si="132"/>
        <v>0</v>
      </c>
      <c r="D1682" s="109">
        <f t="shared" si="134"/>
        <v>42953</v>
      </c>
      <c r="E1682">
        <f t="shared" si="130"/>
        <v>8</v>
      </c>
      <c r="F1682">
        <f t="shared" si="131"/>
        <v>2017</v>
      </c>
    </row>
    <row r="1683" spans="1:6" x14ac:dyDescent="0.25">
      <c r="A1683" s="109">
        <v>42956</v>
      </c>
      <c r="B1683">
        <f t="shared" si="133"/>
        <v>32</v>
      </c>
      <c r="C1683" s="109">
        <f t="shared" si="132"/>
        <v>0</v>
      </c>
      <c r="D1683" s="109">
        <f t="shared" si="134"/>
        <v>42953</v>
      </c>
      <c r="E1683">
        <f t="shared" si="130"/>
        <v>8</v>
      </c>
      <c r="F1683">
        <f t="shared" si="131"/>
        <v>2017</v>
      </c>
    </row>
    <row r="1684" spans="1:6" x14ac:dyDescent="0.25">
      <c r="A1684" s="109">
        <v>42957</v>
      </c>
      <c r="B1684">
        <f t="shared" si="133"/>
        <v>32</v>
      </c>
      <c r="C1684" s="109">
        <f t="shared" si="132"/>
        <v>0</v>
      </c>
      <c r="D1684" s="109">
        <f t="shared" si="134"/>
        <v>42953</v>
      </c>
      <c r="E1684">
        <f t="shared" si="130"/>
        <v>8</v>
      </c>
      <c r="F1684">
        <f t="shared" si="131"/>
        <v>2017</v>
      </c>
    </row>
    <row r="1685" spans="1:6" x14ac:dyDescent="0.25">
      <c r="A1685" s="109">
        <v>42958</v>
      </c>
      <c r="B1685">
        <f t="shared" si="133"/>
        <v>32</v>
      </c>
      <c r="C1685" s="109">
        <f t="shared" si="132"/>
        <v>0</v>
      </c>
      <c r="D1685" s="109">
        <f t="shared" si="134"/>
        <v>42953</v>
      </c>
      <c r="E1685">
        <f t="shared" si="130"/>
        <v>8</v>
      </c>
      <c r="F1685">
        <f t="shared" si="131"/>
        <v>2017</v>
      </c>
    </row>
    <row r="1686" spans="1:6" x14ac:dyDescent="0.25">
      <c r="A1686" s="109">
        <v>42959</v>
      </c>
      <c r="B1686">
        <f t="shared" si="133"/>
        <v>32</v>
      </c>
      <c r="C1686" s="109">
        <f t="shared" si="132"/>
        <v>0</v>
      </c>
      <c r="D1686" s="109">
        <f t="shared" si="134"/>
        <v>42953</v>
      </c>
      <c r="E1686">
        <f t="shared" si="130"/>
        <v>8</v>
      </c>
      <c r="F1686">
        <f t="shared" si="131"/>
        <v>2017</v>
      </c>
    </row>
    <row r="1687" spans="1:6" x14ac:dyDescent="0.25">
      <c r="A1687" s="109">
        <v>42960</v>
      </c>
      <c r="B1687">
        <f t="shared" si="133"/>
        <v>33</v>
      </c>
      <c r="C1687" s="109">
        <f t="shared" si="132"/>
        <v>42960</v>
      </c>
      <c r="D1687" s="109">
        <f t="shared" si="134"/>
        <v>42960</v>
      </c>
      <c r="E1687">
        <f t="shared" si="130"/>
        <v>8</v>
      </c>
      <c r="F1687">
        <f t="shared" si="131"/>
        <v>2017</v>
      </c>
    </row>
    <row r="1688" spans="1:6" x14ac:dyDescent="0.25">
      <c r="A1688" s="109">
        <v>42961</v>
      </c>
      <c r="B1688">
        <f t="shared" si="133"/>
        <v>33</v>
      </c>
      <c r="C1688" s="109">
        <f t="shared" si="132"/>
        <v>0</v>
      </c>
      <c r="D1688" s="109">
        <f t="shared" si="134"/>
        <v>42960</v>
      </c>
      <c r="E1688">
        <f t="shared" si="130"/>
        <v>8</v>
      </c>
      <c r="F1688">
        <f t="shared" si="131"/>
        <v>2017</v>
      </c>
    </row>
    <row r="1689" spans="1:6" x14ac:dyDescent="0.25">
      <c r="A1689" s="109">
        <v>42962</v>
      </c>
      <c r="B1689">
        <f t="shared" si="133"/>
        <v>33</v>
      </c>
      <c r="C1689" s="109">
        <f t="shared" si="132"/>
        <v>0</v>
      </c>
      <c r="D1689" s="109">
        <f t="shared" si="134"/>
        <v>42960</v>
      </c>
      <c r="E1689">
        <f t="shared" si="130"/>
        <v>8</v>
      </c>
      <c r="F1689">
        <f t="shared" si="131"/>
        <v>2017</v>
      </c>
    </row>
    <row r="1690" spans="1:6" x14ac:dyDescent="0.25">
      <c r="A1690" s="109">
        <v>42963</v>
      </c>
      <c r="B1690">
        <f t="shared" si="133"/>
        <v>33</v>
      </c>
      <c r="C1690" s="109">
        <f t="shared" si="132"/>
        <v>0</v>
      </c>
      <c r="D1690" s="109">
        <f t="shared" si="134"/>
        <v>42960</v>
      </c>
      <c r="E1690">
        <f t="shared" si="130"/>
        <v>8</v>
      </c>
      <c r="F1690">
        <f t="shared" si="131"/>
        <v>2017</v>
      </c>
    </row>
    <row r="1691" spans="1:6" x14ac:dyDescent="0.25">
      <c r="A1691" s="109">
        <v>42964</v>
      </c>
      <c r="B1691">
        <f t="shared" si="133"/>
        <v>33</v>
      </c>
      <c r="C1691" s="109">
        <f t="shared" si="132"/>
        <v>0</v>
      </c>
      <c r="D1691" s="109">
        <f t="shared" si="134"/>
        <v>42960</v>
      </c>
      <c r="E1691">
        <f t="shared" si="130"/>
        <v>8</v>
      </c>
      <c r="F1691">
        <f t="shared" si="131"/>
        <v>2017</v>
      </c>
    </row>
    <row r="1692" spans="1:6" x14ac:dyDescent="0.25">
      <c r="A1692" s="109">
        <v>42965</v>
      </c>
      <c r="B1692">
        <f t="shared" si="133"/>
        <v>33</v>
      </c>
      <c r="C1692" s="109">
        <f t="shared" si="132"/>
        <v>0</v>
      </c>
      <c r="D1692" s="109">
        <f t="shared" si="134"/>
        <v>42960</v>
      </c>
      <c r="E1692">
        <f t="shared" si="130"/>
        <v>8</v>
      </c>
      <c r="F1692">
        <f t="shared" si="131"/>
        <v>2017</v>
      </c>
    </row>
    <row r="1693" spans="1:6" x14ac:dyDescent="0.25">
      <c r="A1693" s="109">
        <v>42966</v>
      </c>
      <c r="B1693">
        <f t="shared" si="133"/>
        <v>33</v>
      </c>
      <c r="C1693" s="109">
        <f t="shared" si="132"/>
        <v>0</v>
      </c>
      <c r="D1693" s="109">
        <f t="shared" si="134"/>
        <v>42960</v>
      </c>
      <c r="E1693">
        <f t="shared" si="130"/>
        <v>8</v>
      </c>
      <c r="F1693">
        <f t="shared" si="131"/>
        <v>2017</v>
      </c>
    </row>
    <row r="1694" spans="1:6" x14ac:dyDescent="0.25">
      <c r="A1694" s="109">
        <v>42967</v>
      </c>
      <c r="B1694">
        <f t="shared" si="133"/>
        <v>34</v>
      </c>
      <c r="C1694" s="109">
        <f t="shared" si="132"/>
        <v>42967</v>
      </c>
      <c r="D1694" s="109">
        <f t="shared" si="134"/>
        <v>42967</v>
      </c>
      <c r="E1694">
        <f t="shared" si="130"/>
        <v>8</v>
      </c>
      <c r="F1694">
        <f t="shared" si="131"/>
        <v>2017</v>
      </c>
    </row>
    <row r="1695" spans="1:6" x14ac:dyDescent="0.25">
      <c r="A1695" s="109">
        <v>42968</v>
      </c>
      <c r="B1695">
        <f t="shared" si="133"/>
        <v>34</v>
      </c>
      <c r="C1695" s="109">
        <f t="shared" si="132"/>
        <v>0</v>
      </c>
      <c r="D1695" s="109">
        <f t="shared" si="134"/>
        <v>42967</v>
      </c>
      <c r="E1695">
        <f t="shared" si="130"/>
        <v>8</v>
      </c>
      <c r="F1695">
        <f t="shared" si="131"/>
        <v>2017</v>
      </c>
    </row>
    <row r="1696" spans="1:6" x14ac:dyDescent="0.25">
      <c r="A1696" s="109">
        <v>42969</v>
      </c>
      <c r="B1696">
        <f t="shared" si="133"/>
        <v>34</v>
      </c>
      <c r="C1696" s="109">
        <f t="shared" si="132"/>
        <v>0</v>
      </c>
      <c r="D1696" s="109">
        <f t="shared" si="134"/>
        <v>42967</v>
      </c>
      <c r="E1696">
        <f t="shared" si="130"/>
        <v>8</v>
      </c>
      <c r="F1696">
        <f t="shared" si="131"/>
        <v>2017</v>
      </c>
    </row>
    <row r="1697" spans="1:6" x14ac:dyDescent="0.25">
      <c r="A1697" s="109">
        <v>42970</v>
      </c>
      <c r="B1697">
        <f t="shared" si="133"/>
        <v>34</v>
      </c>
      <c r="C1697" s="109">
        <f t="shared" si="132"/>
        <v>0</v>
      </c>
      <c r="D1697" s="109">
        <f t="shared" si="134"/>
        <v>42967</v>
      </c>
      <c r="E1697">
        <f t="shared" si="130"/>
        <v>8</v>
      </c>
      <c r="F1697">
        <f t="shared" si="131"/>
        <v>2017</v>
      </c>
    </row>
    <row r="1698" spans="1:6" x14ac:dyDescent="0.25">
      <c r="A1698" s="109">
        <v>42971</v>
      </c>
      <c r="B1698">
        <f t="shared" si="133"/>
        <v>34</v>
      </c>
      <c r="C1698" s="109">
        <f t="shared" si="132"/>
        <v>0</v>
      </c>
      <c r="D1698" s="109">
        <f t="shared" si="134"/>
        <v>42967</v>
      </c>
      <c r="E1698">
        <f t="shared" si="130"/>
        <v>8</v>
      </c>
      <c r="F1698">
        <f t="shared" si="131"/>
        <v>2017</v>
      </c>
    </row>
    <row r="1699" spans="1:6" x14ac:dyDescent="0.25">
      <c r="A1699" s="109">
        <v>42972</v>
      </c>
      <c r="B1699">
        <f t="shared" si="133"/>
        <v>34</v>
      </c>
      <c r="C1699" s="109">
        <f t="shared" si="132"/>
        <v>0</v>
      </c>
      <c r="D1699" s="109">
        <f t="shared" si="134"/>
        <v>42967</v>
      </c>
      <c r="E1699">
        <f t="shared" si="130"/>
        <v>8</v>
      </c>
      <c r="F1699">
        <f t="shared" si="131"/>
        <v>2017</v>
      </c>
    </row>
    <row r="1700" spans="1:6" x14ac:dyDescent="0.25">
      <c r="A1700" s="109">
        <v>42973</v>
      </c>
      <c r="B1700">
        <f t="shared" si="133"/>
        <v>34</v>
      </c>
      <c r="C1700" s="109">
        <f t="shared" si="132"/>
        <v>0</v>
      </c>
      <c r="D1700" s="109">
        <f t="shared" si="134"/>
        <v>42967</v>
      </c>
      <c r="E1700">
        <f t="shared" si="130"/>
        <v>8</v>
      </c>
      <c r="F1700">
        <f t="shared" si="131"/>
        <v>2017</v>
      </c>
    </row>
    <row r="1701" spans="1:6" x14ac:dyDescent="0.25">
      <c r="A1701" s="109">
        <v>42974</v>
      </c>
      <c r="B1701">
        <f t="shared" si="133"/>
        <v>35</v>
      </c>
      <c r="C1701" s="109">
        <f t="shared" si="132"/>
        <v>42974</v>
      </c>
      <c r="D1701" s="109">
        <f t="shared" si="134"/>
        <v>42974</v>
      </c>
      <c r="E1701">
        <f t="shared" si="130"/>
        <v>8</v>
      </c>
      <c r="F1701">
        <f t="shared" si="131"/>
        <v>2017</v>
      </c>
    </row>
    <row r="1702" spans="1:6" x14ac:dyDescent="0.25">
      <c r="A1702" s="109">
        <v>42975</v>
      </c>
      <c r="B1702">
        <f t="shared" si="133"/>
        <v>35</v>
      </c>
      <c r="C1702" s="109">
        <f t="shared" si="132"/>
        <v>0</v>
      </c>
      <c r="D1702" s="109">
        <f t="shared" si="134"/>
        <v>42974</v>
      </c>
      <c r="E1702">
        <f t="shared" si="130"/>
        <v>8</v>
      </c>
      <c r="F1702">
        <f t="shared" si="131"/>
        <v>2017</v>
      </c>
    </row>
    <row r="1703" spans="1:6" x14ac:dyDescent="0.25">
      <c r="A1703" s="109">
        <v>42976</v>
      </c>
      <c r="B1703">
        <f t="shared" si="133"/>
        <v>35</v>
      </c>
      <c r="C1703" s="109">
        <f t="shared" si="132"/>
        <v>0</v>
      </c>
      <c r="D1703" s="109">
        <f t="shared" si="134"/>
        <v>42974</v>
      </c>
      <c r="E1703">
        <f t="shared" si="130"/>
        <v>8</v>
      </c>
      <c r="F1703">
        <f t="shared" si="131"/>
        <v>2017</v>
      </c>
    </row>
    <row r="1704" spans="1:6" x14ac:dyDescent="0.25">
      <c r="A1704" s="109">
        <v>42977</v>
      </c>
      <c r="B1704">
        <f t="shared" si="133"/>
        <v>35</v>
      </c>
      <c r="C1704" s="109">
        <f t="shared" si="132"/>
        <v>0</v>
      </c>
      <c r="D1704" s="109">
        <f t="shared" si="134"/>
        <v>42974</v>
      </c>
      <c r="E1704">
        <f t="shared" si="130"/>
        <v>8</v>
      </c>
      <c r="F1704">
        <f t="shared" si="131"/>
        <v>2017</v>
      </c>
    </row>
    <row r="1705" spans="1:6" x14ac:dyDescent="0.25">
      <c r="A1705" s="109">
        <v>42978</v>
      </c>
      <c r="B1705">
        <f t="shared" si="133"/>
        <v>35</v>
      </c>
      <c r="C1705" s="109">
        <f t="shared" si="132"/>
        <v>0</v>
      </c>
      <c r="D1705" s="109">
        <f t="shared" si="134"/>
        <v>42974</v>
      </c>
      <c r="E1705">
        <f t="shared" si="130"/>
        <v>8</v>
      </c>
      <c r="F1705">
        <f t="shared" si="131"/>
        <v>2017</v>
      </c>
    </row>
    <row r="1706" spans="1:6" x14ac:dyDescent="0.25">
      <c r="A1706" s="109">
        <v>42979</v>
      </c>
      <c r="B1706">
        <f t="shared" si="133"/>
        <v>35</v>
      </c>
      <c r="C1706" s="109">
        <f t="shared" si="132"/>
        <v>0</v>
      </c>
      <c r="D1706" s="109">
        <f t="shared" si="134"/>
        <v>42974</v>
      </c>
      <c r="E1706">
        <f t="shared" si="130"/>
        <v>9</v>
      </c>
      <c r="F1706">
        <f t="shared" si="131"/>
        <v>2017</v>
      </c>
    </row>
    <row r="1707" spans="1:6" x14ac:dyDescent="0.25">
      <c r="A1707" s="109">
        <v>42980</v>
      </c>
      <c r="B1707">
        <f t="shared" si="133"/>
        <v>35</v>
      </c>
      <c r="C1707" s="109">
        <f t="shared" si="132"/>
        <v>0</v>
      </c>
      <c r="D1707" s="109">
        <f t="shared" si="134"/>
        <v>42974</v>
      </c>
      <c r="E1707">
        <f t="shared" si="130"/>
        <v>9</v>
      </c>
      <c r="F1707">
        <f t="shared" si="131"/>
        <v>2017</v>
      </c>
    </row>
    <row r="1708" spans="1:6" x14ac:dyDescent="0.25">
      <c r="A1708" s="109">
        <v>42981</v>
      </c>
      <c r="B1708">
        <f t="shared" si="133"/>
        <v>36</v>
      </c>
      <c r="C1708" s="109">
        <f t="shared" si="132"/>
        <v>42981</v>
      </c>
      <c r="D1708" s="109">
        <f t="shared" si="134"/>
        <v>42981</v>
      </c>
      <c r="E1708">
        <f t="shared" si="130"/>
        <v>9</v>
      </c>
      <c r="F1708">
        <f t="shared" si="131"/>
        <v>2017</v>
      </c>
    </row>
    <row r="1709" spans="1:6" x14ac:dyDescent="0.25">
      <c r="A1709" s="109">
        <v>42982</v>
      </c>
      <c r="B1709">
        <f t="shared" si="133"/>
        <v>36</v>
      </c>
      <c r="C1709" s="109">
        <f t="shared" si="132"/>
        <v>0</v>
      </c>
      <c r="D1709" s="109">
        <f t="shared" si="134"/>
        <v>42981</v>
      </c>
      <c r="E1709">
        <f t="shared" si="130"/>
        <v>9</v>
      </c>
      <c r="F1709">
        <f t="shared" si="131"/>
        <v>2017</v>
      </c>
    </row>
    <row r="1710" spans="1:6" x14ac:dyDescent="0.25">
      <c r="A1710" s="109">
        <v>42983</v>
      </c>
      <c r="B1710">
        <f t="shared" si="133"/>
        <v>36</v>
      </c>
      <c r="C1710" s="109">
        <f t="shared" si="132"/>
        <v>0</v>
      </c>
      <c r="D1710" s="109">
        <f t="shared" si="134"/>
        <v>42981</v>
      </c>
      <c r="E1710">
        <f t="shared" si="130"/>
        <v>9</v>
      </c>
      <c r="F1710">
        <f t="shared" si="131"/>
        <v>2017</v>
      </c>
    </row>
    <row r="1711" spans="1:6" x14ac:dyDescent="0.25">
      <c r="A1711" s="109">
        <v>42984</v>
      </c>
      <c r="B1711">
        <f t="shared" si="133"/>
        <v>36</v>
      </c>
      <c r="C1711" s="109">
        <f t="shared" si="132"/>
        <v>0</v>
      </c>
      <c r="D1711" s="109">
        <f t="shared" si="134"/>
        <v>42981</v>
      </c>
      <c r="E1711">
        <f t="shared" si="130"/>
        <v>9</v>
      </c>
      <c r="F1711">
        <f t="shared" si="131"/>
        <v>2017</v>
      </c>
    </row>
    <row r="1712" spans="1:6" x14ac:dyDescent="0.25">
      <c r="A1712" s="109">
        <v>42985</v>
      </c>
      <c r="B1712">
        <f t="shared" si="133"/>
        <v>36</v>
      </c>
      <c r="C1712" s="109">
        <f t="shared" si="132"/>
        <v>0</v>
      </c>
      <c r="D1712" s="109">
        <f t="shared" si="134"/>
        <v>42981</v>
      </c>
      <c r="E1712">
        <f t="shared" si="130"/>
        <v>9</v>
      </c>
      <c r="F1712">
        <f t="shared" si="131"/>
        <v>2017</v>
      </c>
    </row>
    <row r="1713" spans="1:6" x14ac:dyDescent="0.25">
      <c r="A1713" s="109">
        <v>42986</v>
      </c>
      <c r="B1713">
        <f t="shared" si="133"/>
        <v>36</v>
      </c>
      <c r="C1713" s="109">
        <f t="shared" si="132"/>
        <v>0</v>
      </c>
      <c r="D1713" s="109">
        <f t="shared" si="134"/>
        <v>42981</v>
      </c>
      <c r="E1713">
        <f t="shared" si="130"/>
        <v>9</v>
      </c>
      <c r="F1713">
        <f t="shared" si="131"/>
        <v>2017</v>
      </c>
    </row>
    <row r="1714" spans="1:6" x14ac:dyDescent="0.25">
      <c r="A1714" s="109">
        <v>42987</v>
      </c>
      <c r="B1714">
        <f t="shared" si="133"/>
        <v>36</v>
      </c>
      <c r="C1714" s="109">
        <f t="shared" si="132"/>
        <v>0</v>
      </c>
      <c r="D1714" s="109">
        <f t="shared" si="134"/>
        <v>42981</v>
      </c>
      <c r="E1714">
        <f t="shared" si="130"/>
        <v>9</v>
      </c>
      <c r="F1714">
        <f t="shared" si="131"/>
        <v>2017</v>
      </c>
    </row>
    <row r="1715" spans="1:6" x14ac:dyDescent="0.25">
      <c r="A1715" s="109">
        <v>42988</v>
      </c>
      <c r="B1715">
        <f t="shared" si="133"/>
        <v>37</v>
      </c>
      <c r="C1715" s="109">
        <f t="shared" si="132"/>
        <v>42988</v>
      </c>
      <c r="D1715" s="109">
        <f t="shared" si="134"/>
        <v>42988</v>
      </c>
      <c r="E1715">
        <f t="shared" si="130"/>
        <v>9</v>
      </c>
      <c r="F1715">
        <f t="shared" si="131"/>
        <v>2017</v>
      </c>
    </row>
    <row r="1716" spans="1:6" x14ac:dyDescent="0.25">
      <c r="A1716" s="109">
        <v>42989</v>
      </c>
      <c r="B1716">
        <f t="shared" si="133"/>
        <v>37</v>
      </c>
      <c r="C1716" s="109">
        <f t="shared" si="132"/>
        <v>0</v>
      </c>
      <c r="D1716" s="109">
        <f t="shared" si="134"/>
        <v>42988</v>
      </c>
      <c r="E1716">
        <f t="shared" si="130"/>
        <v>9</v>
      </c>
      <c r="F1716">
        <f t="shared" si="131"/>
        <v>2017</v>
      </c>
    </row>
    <row r="1717" spans="1:6" x14ac:dyDescent="0.25">
      <c r="A1717" s="109">
        <v>42990</v>
      </c>
      <c r="B1717">
        <f t="shared" si="133"/>
        <v>37</v>
      </c>
      <c r="C1717" s="109">
        <f t="shared" si="132"/>
        <v>0</v>
      </c>
      <c r="D1717" s="109">
        <f t="shared" si="134"/>
        <v>42988</v>
      </c>
      <c r="E1717">
        <f t="shared" si="130"/>
        <v>9</v>
      </c>
      <c r="F1717">
        <f t="shared" si="131"/>
        <v>2017</v>
      </c>
    </row>
    <row r="1718" spans="1:6" x14ac:dyDescent="0.25">
      <c r="A1718" s="109">
        <v>42991</v>
      </c>
      <c r="B1718">
        <f t="shared" si="133"/>
        <v>37</v>
      </c>
      <c r="C1718" s="109">
        <f t="shared" si="132"/>
        <v>0</v>
      </c>
      <c r="D1718" s="109">
        <f t="shared" si="134"/>
        <v>42988</v>
      </c>
      <c r="E1718">
        <f t="shared" si="130"/>
        <v>9</v>
      </c>
      <c r="F1718">
        <f t="shared" si="131"/>
        <v>2017</v>
      </c>
    </row>
    <row r="1719" spans="1:6" x14ac:dyDescent="0.25">
      <c r="A1719" s="109">
        <v>42992</v>
      </c>
      <c r="B1719">
        <f t="shared" si="133"/>
        <v>37</v>
      </c>
      <c r="C1719" s="109">
        <f t="shared" si="132"/>
        <v>0</v>
      </c>
      <c r="D1719" s="109">
        <f t="shared" si="134"/>
        <v>42988</v>
      </c>
      <c r="E1719">
        <f t="shared" si="130"/>
        <v>9</v>
      </c>
      <c r="F1719">
        <f t="shared" si="131"/>
        <v>2017</v>
      </c>
    </row>
    <row r="1720" spans="1:6" x14ac:dyDescent="0.25">
      <c r="A1720" s="109">
        <v>42993</v>
      </c>
      <c r="B1720">
        <f t="shared" si="133"/>
        <v>37</v>
      </c>
      <c r="C1720" s="109">
        <f t="shared" si="132"/>
        <v>0</v>
      </c>
      <c r="D1720" s="109">
        <f t="shared" si="134"/>
        <v>42988</v>
      </c>
      <c r="E1720">
        <f t="shared" si="130"/>
        <v>9</v>
      </c>
      <c r="F1720">
        <f t="shared" si="131"/>
        <v>2017</v>
      </c>
    </row>
    <row r="1721" spans="1:6" x14ac:dyDescent="0.25">
      <c r="A1721" s="109">
        <v>42994</v>
      </c>
      <c r="B1721">
        <f t="shared" si="133"/>
        <v>37</v>
      </c>
      <c r="C1721" s="109">
        <f t="shared" si="132"/>
        <v>0</v>
      </c>
      <c r="D1721" s="109">
        <f t="shared" si="134"/>
        <v>42988</v>
      </c>
      <c r="E1721">
        <f t="shared" si="130"/>
        <v>9</v>
      </c>
      <c r="F1721">
        <f t="shared" si="131"/>
        <v>2017</v>
      </c>
    </row>
    <row r="1722" spans="1:6" x14ac:dyDescent="0.25">
      <c r="A1722" s="109">
        <v>42995</v>
      </c>
      <c r="B1722">
        <f t="shared" si="133"/>
        <v>38</v>
      </c>
      <c r="C1722" s="109">
        <f t="shared" si="132"/>
        <v>42995</v>
      </c>
      <c r="D1722" s="109">
        <f t="shared" si="134"/>
        <v>42995</v>
      </c>
      <c r="E1722">
        <f t="shared" si="130"/>
        <v>9</v>
      </c>
      <c r="F1722">
        <f t="shared" si="131"/>
        <v>2017</v>
      </c>
    </row>
    <row r="1723" spans="1:6" x14ac:dyDescent="0.25">
      <c r="A1723" s="109">
        <v>42996</v>
      </c>
      <c r="B1723">
        <f t="shared" si="133"/>
        <v>38</v>
      </c>
      <c r="C1723" s="109">
        <f t="shared" si="132"/>
        <v>0</v>
      </c>
      <c r="D1723" s="109">
        <f t="shared" si="134"/>
        <v>42995</v>
      </c>
      <c r="E1723">
        <f t="shared" si="130"/>
        <v>9</v>
      </c>
      <c r="F1723">
        <f t="shared" si="131"/>
        <v>2017</v>
      </c>
    </row>
    <row r="1724" spans="1:6" x14ac:dyDescent="0.25">
      <c r="A1724" s="109">
        <v>42997</v>
      </c>
      <c r="B1724">
        <f t="shared" si="133"/>
        <v>38</v>
      </c>
      <c r="C1724" s="109">
        <f t="shared" si="132"/>
        <v>0</v>
      </c>
      <c r="D1724" s="109">
        <f t="shared" si="134"/>
        <v>42995</v>
      </c>
      <c r="E1724">
        <f t="shared" si="130"/>
        <v>9</v>
      </c>
      <c r="F1724">
        <f t="shared" si="131"/>
        <v>2017</v>
      </c>
    </row>
    <row r="1725" spans="1:6" x14ac:dyDescent="0.25">
      <c r="A1725" s="109">
        <v>42998</v>
      </c>
      <c r="B1725">
        <f t="shared" si="133"/>
        <v>38</v>
      </c>
      <c r="C1725" s="109">
        <f t="shared" si="132"/>
        <v>0</v>
      </c>
      <c r="D1725" s="109">
        <f t="shared" si="134"/>
        <v>42995</v>
      </c>
      <c r="E1725">
        <f t="shared" si="130"/>
        <v>9</v>
      </c>
      <c r="F1725">
        <f t="shared" si="131"/>
        <v>2017</v>
      </c>
    </row>
    <row r="1726" spans="1:6" x14ac:dyDescent="0.25">
      <c r="A1726" s="109">
        <v>42999</v>
      </c>
      <c r="B1726">
        <f t="shared" si="133"/>
        <v>38</v>
      </c>
      <c r="C1726" s="109">
        <f t="shared" si="132"/>
        <v>0</v>
      </c>
      <c r="D1726" s="109">
        <f t="shared" si="134"/>
        <v>42995</v>
      </c>
      <c r="E1726">
        <f t="shared" si="130"/>
        <v>9</v>
      </c>
      <c r="F1726">
        <f t="shared" si="131"/>
        <v>2017</v>
      </c>
    </row>
    <row r="1727" spans="1:6" x14ac:dyDescent="0.25">
      <c r="A1727" s="109">
        <v>43000</v>
      </c>
      <c r="B1727">
        <f t="shared" si="133"/>
        <v>38</v>
      </c>
      <c r="C1727" s="109">
        <f t="shared" si="132"/>
        <v>0</v>
      </c>
      <c r="D1727" s="109">
        <f t="shared" si="134"/>
        <v>42995</v>
      </c>
      <c r="E1727">
        <f t="shared" si="130"/>
        <v>9</v>
      </c>
      <c r="F1727">
        <f t="shared" si="131"/>
        <v>2017</v>
      </c>
    </row>
    <row r="1728" spans="1:6" x14ac:dyDescent="0.25">
      <c r="A1728" s="109">
        <v>43001</v>
      </c>
      <c r="B1728">
        <f t="shared" si="133"/>
        <v>38</v>
      </c>
      <c r="C1728" s="109">
        <f t="shared" si="132"/>
        <v>0</v>
      </c>
      <c r="D1728" s="109">
        <f t="shared" si="134"/>
        <v>42995</v>
      </c>
      <c r="E1728">
        <f t="shared" si="130"/>
        <v>9</v>
      </c>
      <c r="F1728">
        <f t="shared" si="131"/>
        <v>2017</v>
      </c>
    </row>
    <row r="1729" spans="1:6" x14ac:dyDescent="0.25">
      <c r="A1729" s="109">
        <v>43002</v>
      </c>
      <c r="B1729">
        <f t="shared" si="133"/>
        <v>39</v>
      </c>
      <c r="C1729" s="109">
        <f t="shared" si="132"/>
        <v>43002</v>
      </c>
      <c r="D1729" s="109">
        <f t="shared" si="134"/>
        <v>43002</v>
      </c>
      <c r="E1729">
        <f t="shared" ref="E1729:E1792" si="135">MONTH(A1729)</f>
        <v>9</v>
      </c>
      <c r="F1729">
        <f t="shared" ref="F1729:F1792" si="136">YEAR(A1729)</f>
        <v>2017</v>
      </c>
    </row>
    <row r="1730" spans="1:6" x14ac:dyDescent="0.25">
      <c r="A1730" s="109">
        <v>43003</v>
      </c>
      <c r="B1730">
        <f t="shared" si="133"/>
        <v>39</v>
      </c>
      <c r="C1730" s="109">
        <f t="shared" ref="C1730:C1793" si="137">IF(IF(B1730=B1729,0,B1730)&gt;0,A1730,0)</f>
        <v>0</v>
      </c>
      <c r="D1730" s="109">
        <f t="shared" si="134"/>
        <v>43002</v>
      </c>
      <c r="E1730">
        <f t="shared" si="135"/>
        <v>9</v>
      </c>
      <c r="F1730">
        <f t="shared" si="136"/>
        <v>2017</v>
      </c>
    </row>
    <row r="1731" spans="1:6" x14ac:dyDescent="0.25">
      <c r="A1731" s="109">
        <v>43004</v>
      </c>
      <c r="B1731">
        <f t="shared" ref="B1731:B1794" si="138">WEEKNUM(A1731)</f>
        <v>39</v>
      </c>
      <c r="C1731" s="109">
        <f t="shared" si="137"/>
        <v>0</v>
      </c>
      <c r="D1731" s="109">
        <f t="shared" si="134"/>
        <v>43002</v>
      </c>
      <c r="E1731">
        <f t="shared" si="135"/>
        <v>9</v>
      </c>
      <c r="F1731">
        <f t="shared" si="136"/>
        <v>2017</v>
      </c>
    </row>
    <row r="1732" spans="1:6" x14ac:dyDescent="0.25">
      <c r="A1732" s="109">
        <v>43005</v>
      </c>
      <c r="B1732">
        <f t="shared" si="138"/>
        <v>39</v>
      </c>
      <c r="C1732" s="109">
        <f t="shared" si="137"/>
        <v>0</v>
      </c>
      <c r="D1732" s="109">
        <f t="shared" si="134"/>
        <v>43002</v>
      </c>
      <c r="E1732">
        <f t="shared" si="135"/>
        <v>9</v>
      </c>
      <c r="F1732">
        <f t="shared" si="136"/>
        <v>2017</v>
      </c>
    </row>
    <row r="1733" spans="1:6" x14ac:dyDescent="0.25">
      <c r="A1733" s="109">
        <v>43006</v>
      </c>
      <c r="B1733">
        <f t="shared" si="138"/>
        <v>39</v>
      </c>
      <c r="C1733" s="109">
        <f t="shared" si="137"/>
        <v>0</v>
      </c>
      <c r="D1733" s="109">
        <f t="shared" si="134"/>
        <v>43002</v>
      </c>
      <c r="E1733">
        <f t="shared" si="135"/>
        <v>9</v>
      </c>
      <c r="F1733">
        <f t="shared" si="136"/>
        <v>2017</v>
      </c>
    </row>
    <row r="1734" spans="1:6" x14ac:dyDescent="0.25">
      <c r="A1734" s="109">
        <v>43007</v>
      </c>
      <c r="B1734">
        <f t="shared" si="138"/>
        <v>39</v>
      </c>
      <c r="C1734" s="109">
        <f t="shared" si="137"/>
        <v>0</v>
      </c>
      <c r="D1734" s="109">
        <f t="shared" si="134"/>
        <v>43002</v>
      </c>
      <c r="E1734">
        <f t="shared" si="135"/>
        <v>9</v>
      </c>
      <c r="F1734">
        <f t="shared" si="136"/>
        <v>2017</v>
      </c>
    </row>
    <row r="1735" spans="1:6" x14ac:dyDescent="0.25">
      <c r="A1735" s="109">
        <v>43008</v>
      </c>
      <c r="B1735">
        <f t="shared" si="138"/>
        <v>39</v>
      </c>
      <c r="C1735" s="109">
        <f t="shared" si="137"/>
        <v>0</v>
      </c>
      <c r="D1735" s="109">
        <f t="shared" si="134"/>
        <v>43002</v>
      </c>
      <c r="E1735">
        <f t="shared" si="135"/>
        <v>9</v>
      </c>
      <c r="F1735">
        <f t="shared" si="136"/>
        <v>2017</v>
      </c>
    </row>
    <row r="1736" spans="1:6" x14ac:dyDescent="0.25">
      <c r="A1736" s="109">
        <v>43009</v>
      </c>
      <c r="B1736">
        <f t="shared" si="138"/>
        <v>40</v>
      </c>
      <c r="C1736" s="109">
        <f t="shared" si="137"/>
        <v>43009</v>
      </c>
      <c r="D1736" s="109">
        <f t="shared" ref="D1736:D1799" si="139">IF(C1736&gt;0,C1736,IF(C1735&gt;0,C1735,IF(C1734&gt;0,C1734,IF(C1733&gt;0,C1733,IF(C1732&gt;0,C1732,IF(C1731&gt;0,C1731,IF(C1730&gt;0,C1730,"ERROR")))))))</f>
        <v>43009</v>
      </c>
      <c r="E1736">
        <f t="shared" si="135"/>
        <v>10</v>
      </c>
      <c r="F1736">
        <f t="shared" si="136"/>
        <v>2017</v>
      </c>
    </row>
    <row r="1737" spans="1:6" x14ac:dyDescent="0.25">
      <c r="A1737" s="109">
        <v>43010</v>
      </c>
      <c r="B1737">
        <f t="shared" si="138"/>
        <v>40</v>
      </c>
      <c r="C1737" s="109">
        <f t="shared" si="137"/>
        <v>0</v>
      </c>
      <c r="D1737" s="109">
        <f t="shared" si="139"/>
        <v>43009</v>
      </c>
      <c r="E1737">
        <f t="shared" si="135"/>
        <v>10</v>
      </c>
      <c r="F1737">
        <f t="shared" si="136"/>
        <v>2017</v>
      </c>
    </row>
    <row r="1738" spans="1:6" x14ac:dyDescent="0.25">
      <c r="A1738" s="109">
        <v>43011</v>
      </c>
      <c r="B1738">
        <f t="shared" si="138"/>
        <v>40</v>
      </c>
      <c r="C1738" s="109">
        <f t="shared" si="137"/>
        <v>0</v>
      </c>
      <c r="D1738" s="109">
        <f t="shared" si="139"/>
        <v>43009</v>
      </c>
      <c r="E1738">
        <f t="shared" si="135"/>
        <v>10</v>
      </c>
      <c r="F1738">
        <f t="shared" si="136"/>
        <v>2017</v>
      </c>
    </row>
    <row r="1739" spans="1:6" x14ac:dyDescent="0.25">
      <c r="A1739" s="109">
        <v>43012</v>
      </c>
      <c r="B1739">
        <f t="shared" si="138"/>
        <v>40</v>
      </c>
      <c r="C1739" s="109">
        <f t="shared" si="137"/>
        <v>0</v>
      </c>
      <c r="D1739" s="109">
        <f t="shared" si="139"/>
        <v>43009</v>
      </c>
      <c r="E1739">
        <f t="shared" si="135"/>
        <v>10</v>
      </c>
      <c r="F1739">
        <f t="shared" si="136"/>
        <v>2017</v>
      </c>
    </row>
    <row r="1740" spans="1:6" x14ac:dyDescent="0.25">
      <c r="A1740" s="109">
        <v>43013</v>
      </c>
      <c r="B1740">
        <f t="shared" si="138"/>
        <v>40</v>
      </c>
      <c r="C1740" s="109">
        <f t="shared" si="137"/>
        <v>0</v>
      </c>
      <c r="D1740" s="109">
        <f t="shared" si="139"/>
        <v>43009</v>
      </c>
      <c r="E1740">
        <f t="shared" si="135"/>
        <v>10</v>
      </c>
      <c r="F1740">
        <f t="shared" si="136"/>
        <v>2017</v>
      </c>
    </row>
    <row r="1741" spans="1:6" x14ac:dyDescent="0.25">
      <c r="A1741" s="109">
        <v>43014</v>
      </c>
      <c r="B1741">
        <f t="shared" si="138"/>
        <v>40</v>
      </c>
      <c r="C1741" s="109">
        <f t="shared" si="137"/>
        <v>0</v>
      </c>
      <c r="D1741" s="109">
        <f t="shared" si="139"/>
        <v>43009</v>
      </c>
      <c r="E1741">
        <f t="shared" si="135"/>
        <v>10</v>
      </c>
      <c r="F1741">
        <f t="shared" si="136"/>
        <v>2017</v>
      </c>
    </row>
    <row r="1742" spans="1:6" x14ac:dyDescent="0.25">
      <c r="A1742" s="109">
        <v>43015</v>
      </c>
      <c r="B1742">
        <f t="shared" si="138"/>
        <v>40</v>
      </c>
      <c r="C1742" s="109">
        <f t="shared" si="137"/>
        <v>0</v>
      </c>
      <c r="D1742" s="109">
        <f t="shared" si="139"/>
        <v>43009</v>
      </c>
      <c r="E1742">
        <f t="shared" si="135"/>
        <v>10</v>
      </c>
      <c r="F1742">
        <f t="shared" si="136"/>
        <v>2017</v>
      </c>
    </row>
    <row r="1743" spans="1:6" x14ac:dyDescent="0.25">
      <c r="A1743" s="109">
        <v>43016</v>
      </c>
      <c r="B1743">
        <f t="shared" si="138"/>
        <v>41</v>
      </c>
      <c r="C1743" s="109">
        <f t="shared" si="137"/>
        <v>43016</v>
      </c>
      <c r="D1743" s="109">
        <f t="shared" si="139"/>
        <v>43016</v>
      </c>
      <c r="E1743">
        <f t="shared" si="135"/>
        <v>10</v>
      </c>
      <c r="F1743">
        <f t="shared" si="136"/>
        <v>2017</v>
      </c>
    </row>
    <row r="1744" spans="1:6" x14ac:dyDescent="0.25">
      <c r="A1744" s="109">
        <v>43017</v>
      </c>
      <c r="B1744">
        <f t="shared" si="138"/>
        <v>41</v>
      </c>
      <c r="C1744" s="109">
        <f t="shared" si="137"/>
        <v>0</v>
      </c>
      <c r="D1744" s="109">
        <f t="shared" si="139"/>
        <v>43016</v>
      </c>
      <c r="E1744">
        <f t="shared" si="135"/>
        <v>10</v>
      </c>
      <c r="F1744">
        <f t="shared" si="136"/>
        <v>2017</v>
      </c>
    </row>
    <row r="1745" spans="1:6" x14ac:dyDescent="0.25">
      <c r="A1745" s="109">
        <v>43018</v>
      </c>
      <c r="B1745">
        <f t="shared" si="138"/>
        <v>41</v>
      </c>
      <c r="C1745" s="109">
        <f t="shared" si="137"/>
        <v>0</v>
      </c>
      <c r="D1745" s="109">
        <f t="shared" si="139"/>
        <v>43016</v>
      </c>
      <c r="E1745">
        <f t="shared" si="135"/>
        <v>10</v>
      </c>
      <c r="F1745">
        <f t="shared" si="136"/>
        <v>2017</v>
      </c>
    </row>
    <row r="1746" spans="1:6" x14ac:dyDescent="0.25">
      <c r="A1746" s="109">
        <v>43019</v>
      </c>
      <c r="B1746">
        <f t="shared" si="138"/>
        <v>41</v>
      </c>
      <c r="C1746" s="109">
        <f t="shared" si="137"/>
        <v>0</v>
      </c>
      <c r="D1746" s="109">
        <f t="shared" si="139"/>
        <v>43016</v>
      </c>
      <c r="E1746">
        <f t="shared" si="135"/>
        <v>10</v>
      </c>
      <c r="F1746">
        <f t="shared" si="136"/>
        <v>2017</v>
      </c>
    </row>
    <row r="1747" spans="1:6" x14ac:dyDescent="0.25">
      <c r="A1747" s="109">
        <v>43020</v>
      </c>
      <c r="B1747">
        <f t="shared" si="138"/>
        <v>41</v>
      </c>
      <c r="C1747" s="109">
        <f t="shared" si="137"/>
        <v>0</v>
      </c>
      <c r="D1747" s="109">
        <f t="shared" si="139"/>
        <v>43016</v>
      </c>
      <c r="E1747">
        <f t="shared" si="135"/>
        <v>10</v>
      </c>
      <c r="F1747">
        <f t="shared" si="136"/>
        <v>2017</v>
      </c>
    </row>
    <row r="1748" spans="1:6" x14ac:dyDescent="0.25">
      <c r="A1748" s="109">
        <v>43021</v>
      </c>
      <c r="B1748">
        <f t="shared" si="138"/>
        <v>41</v>
      </c>
      <c r="C1748" s="109">
        <f t="shared" si="137"/>
        <v>0</v>
      </c>
      <c r="D1748" s="109">
        <f t="shared" si="139"/>
        <v>43016</v>
      </c>
      <c r="E1748">
        <f t="shared" si="135"/>
        <v>10</v>
      </c>
      <c r="F1748">
        <f t="shared" si="136"/>
        <v>2017</v>
      </c>
    </row>
    <row r="1749" spans="1:6" x14ac:dyDescent="0.25">
      <c r="A1749" s="109">
        <v>43022</v>
      </c>
      <c r="B1749">
        <f t="shared" si="138"/>
        <v>41</v>
      </c>
      <c r="C1749" s="109">
        <f t="shared" si="137"/>
        <v>0</v>
      </c>
      <c r="D1749" s="109">
        <f t="shared" si="139"/>
        <v>43016</v>
      </c>
      <c r="E1749">
        <f t="shared" si="135"/>
        <v>10</v>
      </c>
      <c r="F1749">
        <f t="shared" si="136"/>
        <v>2017</v>
      </c>
    </row>
    <row r="1750" spans="1:6" x14ac:dyDescent="0.25">
      <c r="A1750" s="109">
        <v>43023</v>
      </c>
      <c r="B1750">
        <f t="shared" si="138"/>
        <v>42</v>
      </c>
      <c r="C1750" s="109">
        <f t="shared" si="137"/>
        <v>43023</v>
      </c>
      <c r="D1750" s="109">
        <f t="shared" si="139"/>
        <v>43023</v>
      </c>
      <c r="E1750">
        <f t="shared" si="135"/>
        <v>10</v>
      </c>
      <c r="F1750">
        <f t="shared" si="136"/>
        <v>2017</v>
      </c>
    </row>
    <row r="1751" spans="1:6" x14ac:dyDescent="0.25">
      <c r="A1751" s="109">
        <v>43024</v>
      </c>
      <c r="B1751">
        <f t="shared" si="138"/>
        <v>42</v>
      </c>
      <c r="C1751" s="109">
        <f t="shared" si="137"/>
        <v>0</v>
      </c>
      <c r="D1751" s="109">
        <f t="shared" si="139"/>
        <v>43023</v>
      </c>
      <c r="E1751">
        <f t="shared" si="135"/>
        <v>10</v>
      </c>
      <c r="F1751">
        <f t="shared" si="136"/>
        <v>2017</v>
      </c>
    </row>
    <row r="1752" spans="1:6" x14ac:dyDescent="0.25">
      <c r="A1752" s="109">
        <v>43025</v>
      </c>
      <c r="B1752">
        <f t="shared" si="138"/>
        <v>42</v>
      </c>
      <c r="C1752" s="109">
        <f t="shared" si="137"/>
        <v>0</v>
      </c>
      <c r="D1752" s="109">
        <f t="shared" si="139"/>
        <v>43023</v>
      </c>
      <c r="E1752">
        <f t="shared" si="135"/>
        <v>10</v>
      </c>
      <c r="F1752">
        <f t="shared" si="136"/>
        <v>2017</v>
      </c>
    </row>
    <row r="1753" spans="1:6" x14ac:dyDescent="0.25">
      <c r="A1753" s="109">
        <v>43026</v>
      </c>
      <c r="B1753">
        <f t="shared" si="138"/>
        <v>42</v>
      </c>
      <c r="C1753" s="109">
        <f t="shared" si="137"/>
        <v>0</v>
      </c>
      <c r="D1753" s="109">
        <f t="shared" si="139"/>
        <v>43023</v>
      </c>
      <c r="E1753">
        <f t="shared" si="135"/>
        <v>10</v>
      </c>
      <c r="F1753">
        <f t="shared" si="136"/>
        <v>2017</v>
      </c>
    </row>
    <row r="1754" spans="1:6" x14ac:dyDescent="0.25">
      <c r="A1754" s="109">
        <v>43027</v>
      </c>
      <c r="B1754">
        <f t="shared" si="138"/>
        <v>42</v>
      </c>
      <c r="C1754" s="109">
        <f t="shared" si="137"/>
        <v>0</v>
      </c>
      <c r="D1754" s="109">
        <f t="shared" si="139"/>
        <v>43023</v>
      </c>
      <c r="E1754">
        <f t="shared" si="135"/>
        <v>10</v>
      </c>
      <c r="F1754">
        <f t="shared" si="136"/>
        <v>2017</v>
      </c>
    </row>
    <row r="1755" spans="1:6" x14ac:dyDescent="0.25">
      <c r="A1755" s="109">
        <v>43028</v>
      </c>
      <c r="B1755">
        <f t="shared" si="138"/>
        <v>42</v>
      </c>
      <c r="C1755" s="109">
        <f t="shared" si="137"/>
        <v>0</v>
      </c>
      <c r="D1755" s="109">
        <f t="shared" si="139"/>
        <v>43023</v>
      </c>
      <c r="E1755">
        <f t="shared" si="135"/>
        <v>10</v>
      </c>
      <c r="F1755">
        <f t="shared" si="136"/>
        <v>2017</v>
      </c>
    </row>
    <row r="1756" spans="1:6" x14ac:dyDescent="0.25">
      <c r="A1756" s="109">
        <v>43029</v>
      </c>
      <c r="B1756">
        <f t="shared" si="138"/>
        <v>42</v>
      </c>
      <c r="C1756" s="109">
        <f t="shared" si="137"/>
        <v>0</v>
      </c>
      <c r="D1756" s="109">
        <f t="shared" si="139"/>
        <v>43023</v>
      </c>
      <c r="E1756">
        <f t="shared" si="135"/>
        <v>10</v>
      </c>
      <c r="F1756">
        <f t="shared" si="136"/>
        <v>2017</v>
      </c>
    </row>
    <row r="1757" spans="1:6" x14ac:dyDescent="0.25">
      <c r="A1757" s="109">
        <v>43030</v>
      </c>
      <c r="B1757">
        <f t="shared" si="138"/>
        <v>43</v>
      </c>
      <c r="C1757" s="109">
        <f t="shared" si="137"/>
        <v>43030</v>
      </c>
      <c r="D1757" s="109">
        <f t="shared" si="139"/>
        <v>43030</v>
      </c>
      <c r="E1757">
        <f t="shared" si="135"/>
        <v>10</v>
      </c>
      <c r="F1757">
        <f t="shared" si="136"/>
        <v>2017</v>
      </c>
    </row>
    <row r="1758" spans="1:6" x14ac:dyDescent="0.25">
      <c r="A1758" s="109">
        <v>43031</v>
      </c>
      <c r="B1758">
        <f t="shared" si="138"/>
        <v>43</v>
      </c>
      <c r="C1758" s="109">
        <f t="shared" si="137"/>
        <v>0</v>
      </c>
      <c r="D1758" s="109">
        <f t="shared" si="139"/>
        <v>43030</v>
      </c>
      <c r="E1758">
        <f t="shared" si="135"/>
        <v>10</v>
      </c>
      <c r="F1758">
        <f t="shared" si="136"/>
        <v>2017</v>
      </c>
    </row>
    <row r="1759" spans="1:6" x14ac:dyDescent="0.25">
      <c r="A1759" s="109">
        <v>43032</v>
      </c>
      <c r="B1759">
        <f t="shared" si="138"/>
        <v>43</v>
      </c>
      <c r="C1759" s="109">
        <f t="shared" si="137"/>
        <v>0</v>
      </c>
      <c r="D1759" s="109">
        <f t="shared" si="139"/>
        <v>43030</v>
      </c>
      <c r="E1759">
        <f t="shared" si="135"/>
        <v>10</v>
      </c>
      <c r="F1759">
        <f t="shared" si="136"/>
        <v>2017</v>
      </c>
    </row>
    <row r="1760" spans="1:6" x14ac:dyDescent="0.25">
      <c r="A1760" s="109">
        <v>43033</v>
      </c>
      <c r="B1760">
        <f t="shared" si="138"/>
        <v>43</v>
      </c>
      <c r="C1760" s="109">
        <f t="shared" si="137"/>
        <v>0</v>
      </c>
      <c r="D1760" s="109">
        <f t="shared" si="139"/>
        <v>43030</v>
      </c>
      <c r="E1760">
        <f t="shared" si="135"/>
        <v>10</v>
      </c>
      <c r="F1760">
        <f t="shared" si="136"/>
        <v>2017</v>
      </c>
    </row>
    <row r="1761" spans="1:6" x14ac:dyDescent="0.25">
      <c r="A1761" s="109">
        <v>43034</v>
      </c>
      <c r="B1761">
        <f t="shared" si="138"/>
        <v>43</v>
      </c>
      <c r="C1761" s="109">
        <f t="shared" si="137"/>
        <v>0</v>
      </c>
      <c r="D1761" s="109">
        <f t="shared" si="139"/>
        <v>43030</v>
      </c>
      <c r="E1761">
        <f t="shared" si="135"/>
        <v>10</v>
      </c>
      <c r="F1761">
        <f t="shared" si="136"/>
        <v>2017</v>
      </c>
    </row>
    <row r="1762" spans="1:6" x14ac:dyDescent="0.25">
      <c r="A1762" s="109">
        <v>43035</v>
      </c>
      <c r="B1762">
        <f t="shared" si="138"/>
        <v>43</v>
      </c>
      <c r="C1762" s="109">
        <f t="shared" si="137"/>
        <v>0</v>
      </c>
      <c r="D1762" s="109">
        <f t="shared" si="139"/>
        <v>43030</v>
      </c>
      <c r="E1762">
        <f t="shared" si="135"/>
        <v>10</v>
      </c>
      <c r="F1762">
        <f t="shared" si="136"/>
        <v>2017</v>
      </c>
    </row>
    <row r="1763" spans="1:6" x14ac:dyDescent="0.25">
      <c r="A1763" s="109">
        <v>43036</v>
      </c>
      <c r="B1763">
        <f t="shared" si="138"/>
        <v>43</v>
      </c>
      <c r="C1763" s="109">
        <f t="shared" si="137"/>
        <v>0</v>
      </c>
      <c r="D1763" s="109">
        <f t="shared" si="139"/>
        <v>43030</v>
      </c>
      <c r="E1763">
        <f t="shared" si="135"/>
        <v>10</v>
      </c>
      <c r="F1763">
        <f t="shared" si="136"/>
        <v>2017</v>
      </c>
    </row>
    <row r="1764" spans="1:6" x14ac:dyDescent="0.25">
      <c r="A1764" s="109">
        <v>43037</v>
      </c>
      <c r="B1764">
        <f t="shared" si="138"/>
        <v>44</v>
      </c>
      <c r="C1764" s="109">
        <f t="shared" si="137"/>
        <v>43037</v>
      </c>
      <c r="D1764" s="109">
        <f t="shared" si="139"/>
        <v>43037</v>
      </c>
      <c r="E1764">
        <f t="shared" si="135"/>
        <v>10</v>
      </c>
      <c r="F1764">
        <f t="shared" si="136"/>
        <v>2017</v>
      </c>
    </row>
    <row r="1765" spans="1:6" x14ac:dyDescent="0.25">
      <c r="A1765" s="109">
        <v>43038</v>
      </c>
      <c r="B1765">
        <f t="shared" si="138"/>
        <v>44</v>
      </c>
      <c r="C1765" s="109">
        <f t="shared" si="137"/>
        <v>0</v>
      </c>
      <c r="D1765" s="109">
        <f t="shared" si="139"/>
        <v>43037</v>
      </c>
      <c r="E1765">
        <f t="shared" si="135"/>
        <v>10</v>
      </c>
      <c r="F1765">
        <f t="shared" si="136"/>
        <v>2017</v>
      </c>
    </row>
    <row r="1766" spans="1:6" x14ac:dyDescent="0.25">
      <c r="A1766" s="109">
        <v>43039</v>
      </c>
      <c r="B1766">
        <f t="shared" si="138"/>
        <v>44</v>
      </c>
      <c r="C1766" s="109">
        <f t="shared" si="137"/>
        <v>0</v>
      </c>
      <c r="D1766" s="109">
        <f t="shared" si="139"/>
        <v>43037</v>
      </c>
      <c r="E1766">
        <f t="shared" si="135"/>
        <v>10</v>
      </c>
      <c r="F1766">
        <f t="shared" si="136"/>
        <v>2017</v>
      </c>
    </row>
    <row r="1767" spans="1:6" x14ac:dyDescent="0.25">
      <c r="A1767" s="109">
        <v>43040</v>
      </c>
      <c r="B1767">
        <f t="shared" si="138"/>
        <v>44</v>
      </c>
      <c r="C1767" s="109">
        <f t="shared" si="137"/>
        <v>0</v>
      </c>
      <c r="D1767" s="109">
        <f t="shared" si="139"/>
        <v>43037</v>
      </c>
      <c r="E1767">
        <f t="shared" si="135"/>
        <v>11</v>
      </c>
      <c r="F1767">
        <f t="shared" si="136"/>
        <v>2017</v>
      </c>
    </row>
    <row r="1768" spans="1:6" x14ac:dyDescent="0.25">
      <c r="A1768" s="109">
        <v>43041</v>
      </c>
      <c r="B1768">
        <f t="shared" si="138"/>
        <v>44</v>
      </c>
      <c r="C1768" s="109">
        <f t="shared" si="137"/>
        <v>0</v>
      </c>
      <c r="D1768" s="109">
        <f t="shared" si="139"/>
        <v>43037</v>
      </c>
      <c r="E1768">
        <f t="shared" si="135"/>
        <v>11</v>
      </c>
      <c r="F1768">
        <f t="shared" si="136"/>
        <v>2017</v>
      </c>
    </row>
    <row r="1769" spans="1:6" x14ac:dyDescent="0.25">
      <c r="A1769" s="109">
        <v>43042</v>
      </c>
      <c r="B1769">
        <f t="shared" si="138"/>
        <v>44</v>
      </c>
      <c r="C1769" s="109">
        <f t="shared" si="137"/>
        <v>0</v>
      </c>
      <c r="D1769" s="109">
        <f t="shared" si="139"/>
        <v>43037</v>
      </c>
      <c r="E1769">
        <f t="shared" si="135"/>
        <v>11</v>
      </c>
      <c r="F1769">
        <f t="shared" si="136"/>
        <v>2017</v>
      </c>
    </row>
    <row r="1770" spans="1:6" x14ac:dyDescent="0.25">
      <c r="A1770" s="109">
        <v>43043</v>
      </c>
      <c r="B1770">
        <f t="shared" si="138"/>
        <v>44</v>
      </c>
      <c r="C1770" s="109">
        <f t="shared" si="137"/>
        <v>0</v>
      </c>
      <c r="D1770" s="109">
        <f t="shared" si="139"/>
        <v>43037</v>
      </c>
      <c r="E1770">
        <f t="shared" si="135"/>
        <v>11</v>
      </c>
      <c r="F1770">
        <f t="shared" si="136"/>
        <v>2017</v>
      </c>
    </row>
    <row r="1771" spans="1:6" x14ac:dyDescent="0.25">
      <c r="A1771" s="109">
        <v>43044</v>
      </c>
      <c r="B1771">
        <f t="shared" si="138"/>
        <v>45</v>
      </c>
      <c r="C1771" s="109">
        <f t="shared" si="137"/>
        <v>43044</v>
      </c>
      <c r="D1771" s="109">
        <f t="shared" si="139"/>
        <v>43044</v>
      </c>
      <c r="E1771">
        <f t="shared" si="135"/>
        <v>11</v>
      </c>
      <c r="F1771">
        <f t="shared" si="136"/>
        <v>2017</v>
      </c>
    </row>
    <row r="1772" spans="1:6" x14ac:dyDescent="0.25">
      <c r="A1772" s="109">
        <v>43045</v>
      </c>
      <c r="B1772">
        <f t="shared" si="138"/>
        <v>45</v>
      </c>
      <c r="C1772" s="109">
        <f t="shared" si="137"/>
        <v>0</v>
      </c>
      <c r="D1772" s="109">
        <f t="shared" si="139"/>
        <v>43044</v>
      </c>
      <c r="E1772">
        <f t="shared" si="135"/>
        <v>11</v>
      </c>
      <c r="F1772">
        <f t="shared" si="136"/>
        <v>2017</v>
      </c>
    </row>
    <row r="1773" spans="1:6" x14ac:dyDescent="0.25">
      <c r="A1773" s="109">
        <v>43046</v>
      </c>
      <c r="B1773">
        <f t="shared" si="138"/>
        <v>45</v>
      </c>
      <c r="C1773" s="109">
        <f t="shared" si="137"/>
        <v>0</v>
      </c>
      <c r="D1773" s="109">
        <f t="shared" si="139"/>
        <v>43044</v>
      </c>
      <c r="E1773">
        <f t="shared" si="135"/>
        <v>11</v>
      </c>
      <c r="F1773">
        <f t="shared" si="136"/>
        <v>2017</v>
      </c>
    </row>
    <row r="1774" spans="1:6" x14ac:dyDescent="0.25">
      <c r="A1774" s="109">
        <v>43047</v>
      </c>
      <c r="B1774">
        <f t="shared" si="138"/>
        <v>45</v>
      </c>
      <c r="C1774" s="109">
        <f t="shared" si="137"/>
        <v>0</v>
      </c>
      <c r="D1774" s="109">
        <f t="shared" si="139"/>
        <v>43044</v>
      </c>
      <c r="E1774">
        <f t="shared" si="135"/>
        <v>11</v>
      </c>
      <c r="F1774">
        <f t="shared" si="136"/>
        <v>2017</v>
      </c>
    </row>
    <row r="1775" spans="1:6" x14ac:dyDescent="0.25">
      <c r="A1775" s="109">
        <v>43048</v>
      </c>
      <c r="B1775">
        <f t="shared" si="138"/>
        <v>45</v>
      </c>
      <c r="C1775" s="109">
        <f t="shared" si="137"/>
        <v>0</v>
      </c>
      <c r="D1775" s="109">
        <f t="shared" si="139"/>
        <v>43044</v>
      </c>
      <c r="E1775">
        <f t="shared" si="135"/>
        <v>11</v>
      </c>
      <c r="F1775">
        <f t="shared" si="136"/>
        <v>2017</v>
      </c>
    </row>
    <row r="1776" spans="1:6" x14ac:dyDescent="0.25">
      <c r="A1776" s="109">
        <v>43049</v>
      </c>
      <c r="B1776">
        <f t="shared" si="138"/>
        <v>45</v>
      </c>
      <c r="C1776" s="109">
        <f t="shared" si="137"/>
        <v>0</v>
      </c>
      <c r="D1776" s="109">
        <f t="shared" si="139"/>
        <v>43044</v>
      </c>
      <c r="E1776">
        <f t="shared" si="135"/>
        <v>11</v>
      </c>
      <c r="F1776">
        <f t="shared" si="136"/>
        <v>2017</v>
      </c>
    </row>
    <row r="1777" spans="1:6" x14ac:dyDescent="0.25">
      <c r="A1777" s="109">
        <v>43050</v>
      </c>
      <c r="B1777">
        <f t="shared" si="138"/>
        <v>45</v>
      </c>
      <c r="C1777" s="109">
        <f t="shared" si="137"/>
        <v>0</v>
      </c>
      <c r="D1777" s="109">
        <f t="shared" si="139"/>
        <v>43044</v>
      </c>
      <c r="E1777">
        <f t="shared" si="135"/>
        <v>11</v>
      </c>
      <c r="F1777">
        <f t="shared" si="136"/>
        <v>2017</v>
      </c>
    </row>
    <row r="1778" spans="1:6" x14ac:dyDescent="0.25">
      <c r="A1778" s="109">
        <v>43051</v>
      </c>
      <c r="B1778">
        <f t="shared" si="138"/>
        <v>46</v>
      </c>
      <c r="C1778" s="109">
        <f t="shared" si="137"/>
        <v>43051</v>
      </c>
      <c r="D1778" s="109">
        <f t="shared" si="139"/>
        <v>43051</v>
      </c>
      <c r="E1778">
        <f t="shared" si="135"/>
        <v>11</v>
      </c>
      <c r="F1778">
        <f t="shared" si="136"/>
        <v>2017</v>
      </c>
    </row>
    <row r="1779" spans="1:6" x14ac:dyDescent="0.25">
      <c r="A1779" s="109">
        <v>43052</v>
      </c>
      <c r="B1779">
        <f t="shared" si="138"/>
        <v>46</v>
      </c>
      <c r="C1779" s="109">
        <f t="shared" si="137"/>
        <v>0</v>
      </c>
      <c r="D1779" s="109">
        <f t="shared" si="139"/>
        <v>43051</v>
      </c>
      <c r="E1779">
        <f t="shared" si="135"/>
        <v>11</v>
      </c>
      <c r="F1779">
        <f t="shared" si="136"/>
        <v>2017</v>
      </c>
    </row>
    <row r="1780" spans="1:6" x14ac:dyDescent="0.25">
      <c r="A1780" s="109">
        <v>43053</v>
      </c>
      <c r="B1780">
        <f t="shared" si="138"/>
        <v>46</v>
      </c>
      <c r="C1780" s="109">
        <f t="shared" si="137"/>
        <v>0</v>
      </c>
      <c r="D1780" s="109">
        <f t="shared" si="139"/>
        <v>43051</v>
      </c>
      <c r="E1780">
        <f t="shared" si="135"/>
        <v>11</v>
      </c>
      <c r="F1780">
        <f t="shared" si="136"/>
        <v>2017</v>
      </c>
    </row>
    <row r="1781" spans="1:6" x14ac:dyDescent="0.25">
      <c r="A1781" s="109">
        <v>43054</v>
      </c>
      <c r="B1781">
        <f t="shared" si="138"/>
        <v>46</v>
      </c>
      <c r="C1781" s="109">
        <f t="shared" si="137"/>
        <v>0</v>
      </c>
      <c r="D1781" s="109">
        <f t="shared" si="139"/>
        <v>43051</v>
      </c>
      <c r="E1781">
        <f t="shared" si="135"/>
        <v>11</v>
      </c>
      <c r="F1781">
        <f t="shared" si="136"/>
        <v>2017</v>
      </c>
    </row>
    <row r="1782" spans="1:6" x14ac:dyDescent="0.25">
      <c r="A1782" s="109">
        <v>43055</v>
      </c>
      <c r="B1782">
        <f t="shared" si="138"/>
        <v>46</v>
      </c>
      <c r="C1782" s="109">
        <f t="shared" si="137"/>
        <v>0</v>
      </c>
      <c r="D1782" s="109">
        <f t="shared" si="139"/>
        <v>43051</v>
      </c>
      <c r="E1782">
        <f t="shared" si="135"/>
        <v>11</v>
      </c>
      <c r="F1782">
        <f t="shared" si="136"/>
        <v>2017</v>
      </c>
    </row>
    <row r="1783" spans="1:6" x14ac:dyDescent="0.25">
      <c r="A1783" s="109">
        <v>43056</v>
      </c>
      <c r="B1783">
        <f t="shared" si="138"/>
        <v>46</v>
      </c>
      <c r="C1783" s="109">
        <f t="shared" si="137"/>
        <v>0</v>
      </c>
      <c r="D1783" s="109">
        <f t="shared" si="139"/>
        <v>43051</v>
      </c>
      <c r="E1783">
        <f t="shared" si="135"/>
        <v>11</v>
      </c>
      <c r="F1783">
        <f t="shared" si="136"/>
        <v>2017</v>
      </c>
    </row>
    <row r="1784" spans="1:6" x14ac:dyDescent="0.25">
      <c r="A1784" s="109">
        <v>43057</v>
      </c>
      <c r="B1784">
        <f t="shared" si="138"/>
        <v>46</v>
      </c>
      <c r="C1784" s="109">
        <f t="shared" si="137"/>
        <v>0</v>
      </c>
      <c r="D1784" s="109">
        <f t="shared" si="139"/>
        <v>43051</v>
      </c>
      <c r="E1784">
        <f t="shared" si="135"/>
        <v>11</v>
      </c>
      <c r="F1784">
        <f t="shared" si="136"/>
        <v>2017</v>
      </c>
    </row>
    <row r="1785" spans="1:6" x14ac:dyDescent="0.25">
      <c r="A1785" s="109">
        <v>43058</v>
      </c>
      <c r="B1785">
        <f t="shared" si="138"/>
        <v>47</v>
      </c>
      <c r="C1785" s="109">
        <f t="shared" si="137"/>
        <v>43058</v>
      </c>
      <c r="D1785" s="109">
        <f t="shared" si="139"/>
        <v>43058</v>
      </c>
      <c r="E1785">
        <f t="shared" si="135"/>
        <v>11</v>
      </c>
      <c r="F1785">
        <f t="shared" si="136"/>
        <v>2017</v>
      </c>
    </row>
    <row r="1786" spans="1:6" x14ac:dyDescent="0.25">
      <c r="A1786" s="109">
        <v>43059</v>
      </c>
      <c r="B1786">
        <f t="shared" si="138"/>
        <v>47</v>
      </c>
      <c r="C1786" s="109">
        <f t="shared" si="137"/>
        <v>0</v>
      </c>
      <c r="D1786" s="109">
        <f t="shared" si="139"/>
        <v>43058</v>
      </c>
      <c r="E1786">
        <f t="shared" si="135"/>
        <v>11</v>
      </c>
      <c r="F1786">
        <f t="shared" si="136"/>
        <v>2017</v>
      </c>
    </row>
    <row r="1787" spans="1:6" x14ac:dyDescent="0.25">
      <c r="A1787" s="109">
        <v>43060</v>
      </c>
      <c r="B1787">
        <f t="shared" si="138"/>
        <v>47</v>
      </c>
      <c r="C1787" s="109">
        <f t="shared" si="137"/>
        <v>0</v>
      </c>
      <c r="D1787" s="109">
        <f t="shared" si="139"/>
        <v>43058</v>
      </c>
      <c r="E1787">
        <f t="shared" si="135"/>
        <v>11</v>
      </c>
      <c r="F1787">
        <f t="shared" si="136"/>
        <v>2017</v>
      </c>
    </row>
    <row r="1788" spans="1:6" x14ac:dyDescent="0.25">
      <c r="A1788" s="109">
        <v>43061</v>
      </c>
      <c r="B1788">
        <f t="shared" si="138"/>
        <v>47</v>
      </c>
      <c r="C1788" s="109">
        <f t="shared" si="137"/>
        <v>0</v>
      </c>
      <c r="D1788" s="109">
        <f t="shared" si="139"/>
        <v>43058</v>
      </c>
      <c r="E1788">
        <f t="shared" si="135"/>
        <v>11</v>
      </c>
      <c r="F1788">
        <f t="shared" si="136"/>
        <v>2017</v>
      </c>
    </row>
    <row r="1789" spans="1:6" x14ac:dyDescent="0.25">
      <c r="A1789" s="109">
        <v>43062</v>
      </c>
      <c r="B1789">
        <f t="shared" si="138"/>
        <v>47</v>
      </c>
      <c r="C1789" s="109">
        <f t="shared" si="137"/>
        <v>0</v>
      </c>
      <c r="D1789" s="109">
        <f t="shared" si="139"/>
        <v>43058</v>
      </c>
      <c r="E1789">
        <f t="shared" si="135"/>
        <v>11</v>
      </c>
      <c r="F1789">
        <f t="shared" si="136"/>
        <v>2017</v>
      </c>
    </row>
    <row r="1790" spans="1:6" x14ac:dyDescent="0.25">
      <c r="A1790" s="109">
        <v>43063</v>
      </c>
      <c r="B1790">
        <f t="shared" si="138"/>
        <v>47</v>
      </c>
      <c r="C1790" s="109">
        <f t="shared" si="137"/>
        <v>0</v>
      </c>
      <c r="D1790" s="109">
        <f t="shared" si="139"/>
        <v>43058</v>
      </c>
      <c r="E1790">
        <f t="shared" si="135"/>
        <v>11</v>
      </c>
      <c r="F1790">
        <f t="shared" si="136"/>
        <v>2017</v>
      </c>
    </row>
    <row r="1791" spans="1:6" x14ac:dyDescent="0.25">
      <c r="A1791" s="109">
        <v>43064</v>
      </c>
      <c r="B1791">
        <f t="shared" si="138"/>
        <v>47</v>
      </c>
      <c r="C1791" s="109">
        <f t="shared" si="137"/>
        <v>0</v>
      </c>
      <c r="D1791" s="109">
        <f t="shared" si="139"/>
        <v>43058</v>
      </c>
      <c r="E1791">
        <f t="shared" si="135"/>
        <v>11</v>
      </c>
      <c r="F1791">
        <f t="shared" si="136"/>
        <v>2017</v>
      </c>
    </row>
    <row r="1792" spans="1:6" x14ac:dyDescent="0.25">
      <c r="A1792" s="109">
        <v>43065</v>
      </c>
      <c r="B1792">
        <f t="shared" si="138"/>
        <v>48</v>
      </c>
      <c r="C1792" s="109">
        <f t="shared" si="137"/>
        <v>43065</v>
      </c>
      <c r="D1792" s="109">
        <f t="shared" si="139"/>
        <v>43065</v>
      </c>
      <c r="E1792">
        <f t="shared" si="135"/>
        <v>11</v>
      </c>
      <c r="F1792">
        <f t="shared" si="136"/>
        <v>2017</v>
      </c>
    </row>
    <row r="1793" spans="1:6" x14ac:dyDescent="0.25">
      <c r="A1793" s="109">
        <v>43066</v>
      </c>
      <c r="B1793">
        <f t="shared" si="138"/>
        <v>48</v>
      </c>
      <c r="C1793" s="109">
        <f t="shared" si="137"/>
        <v>0</v>
      </c>
      <c r="D1793" s="109">
        <f t="shared" si="139"/>
        <v>43065</v>
      </c>
      <c r="E1793">
        <f t="shared" ref="E1793:E1827" si="140">MONTH(A1793)</f>
        <v>11</v>
      </c>
      <c r="F1793">
        <f t="shared" ref="F1793:F1827" si="141">YEAR(A1793)</f>
        <v>2017</v>
      </c>
    </row>
    <row r="1794" spans="1:6" x14ac:dyDescent="0.25">
      <c r="A1794" s="109">
        <v>43067</v>
      </c>
      <c r="B1794">
        <f t="shared" si="138"/>
        <v>48</v>
      </c>
      <c r="C1794" s="109">
        <f t="shared" ref="C1794:C1827" si="142">IF(IF(B1794=B1793,0,B1794)&gt;0,A1794,0)</f>
        <v>0</v>
      </c>
      <c r="D1794" s="109">
        <f t="shared" si="139"/>
        <v>43065</v>
      </c>
      <c r="E1794">
        <f t="shared" si="140"/>
        <v>11</v>
      </c>
      <c r="F1794">
        <f t="shared" si="141"/>
        <v>2017</v>
      </c>
    </row>
    <row r="1795" spans="1:6" x14ac:dyDescent="0.25">
      <c r="A1795" s="109">
        <v>43068</v>
      </c>
      <c r="B1795">
        <f t="shared" ref="B1795:B1827" si="143">WEEKNUM(A1795)</f>
        <v>48</v>
      </c>
      <c r="C1795" s="109">
        <f t="shared" si="142"/>
        <v>0</v>
      </c>
      <c r="D1795" s="109">
        <f t="shared" si="139"/>
        <v>43065</v>
      </c>
      <c r="E1795">
        <f t="shared" si="140"/>
        <v>11</v>
      </c>
      <c r="F1795">
        <f t="shared" si="141"/>
        <v>2017</v>
      </c>
    </row>
    <row r="1796" spans="1:6" x14ac:dyDescent="0.25">
      <c r="A1796" s="109">
        <v>43069</v>
      </c>
      <c r="B1796">
        <f t="shared" si="143"/>
        <v>48</v>
      </c>
      <c r="C1796" s="109">
        <f t="shared" si="142"/>
        <v>0</v>
      </c>
      <c r="D1796" s="109">
        <f t="shared" si="139"/>
        <v>43065</v>
      </c>
      <c r="E1796">
        <f t="shared" si="140"/>
        <v>11</v>
      </c>
      <c r="F1796">
        <f t="shared" si="141"/>
        <v>2017</v>
      </c>
    </row>
    <row r="1797" spans="1:6" x14ac:dyDescent="0.25">
      <c r="A1797" s="109">
        <v>43070</v>
      </c>
      <c r="B1797">
        <f t="shared" si="143"/>
        <v>48</v>
      </c>
      <c r="C1797" s="109">
        <f t="shared" si="142"/>
        <v>0</v>
      </c>
      <c r="D1797" s="109">
        <f t="shared" si="139"/>
        <v>43065</v>
      </c>
      <c r="E1797">
        <f t="shared" si="140"/>
        <v>12</v>
      </c>
      <c r="F1797">
        <f t="shared" si="141"/>
        <v>2017</v>
      </c>
    </row>
    <row r="1798" spans="1:6" x14ac:dyDescent="0.25">
      <c r="A1798" s="109">
        <v>43071</v>
      </c>
      <c r="B1798">
        <f t="shared" si="143"/>
        <v>48</v>
      </c>
      <c r="C1798" s="109">
        <f t="shared" si="142"/>
        <v>0</v>
      </c>
      <c r="D1798" s="109">
        <f t="shared" si="139"/>
        <v>43065</v>
      </c>
      <c r="E1798">
        <f t="shared" si="140"/>
        <v>12</v>
      </c>
      <c r="F1798">
        <f t="shared" si="141"/>
        <v>2017</v>
      </c>
    </row>
    <row r="1799" spans="1:6" x14ac:dyDescent="0.25">
      <c r="A1799" s="109">
        <v>43072</v>
      </c>
      <c r="B1799">
        <f t="shared" si="143"/>
        <v>49</v>
      </c>
      <c r="C1799" s="109">
        <f t="shared" si="142"/>
        <v>43072</v>
      </c>
      <c r="D1799" s="109">
        <f t="shared" si="139"/>
        <v>43072</v>
      </c>
      <c r="E1799">
        <f t="shared" si="140"/>
        <v>12</v>
      </c>
      <c r="F1799">
        <f t="shared" si="141"/>
        <v>2017</v>
      </c>
    </row>
    <row r="1800" spans="1:6" x14ac:dyDescent="0.25">
      <c r="A1800" s="109">
        <v>43073</v>
      </c>
      <c r="B1800">
        <f t="shared" si="143"/>
        <v>49</v>
      </c>
      <c r="C1800" s="109">
        <f t="shared" si="142"/>
        <v>0</v>
      </c>
      <c r="D1800" s="109">
        <f t="shared" ref="D1800:D1827" si="144">IF(C1800&gt;0,C1800,IF(C1799&gt;0,C1799,IF(C1798&gt;0,C1798,IF(C1797&gt;0,C1797,IF(C1796&gt;0,C1796,IF(C1795&gt;0,C1795,IF(C1794&gt;0,C1794,"ERROR")))))))</f>
        <v>43072</v>
      </c>
      <c r="E1800">
        <f t="shared" si="140"/>
        <v>12</v>
      </c>
      <c r="F1800">
        <f t="shared" si="141"/>
        <v>2017</v>
      </c>
    </row>
    <row r="1801" spans="1:6" x14ac:dyDescent="0.25">
      <c r="A1801" s="109">
        <v>43074</v>
      </c>
      <c r="B1801">
        <f t="shared" si="143"/>
        <v>49</v>
      </c>
      <c r="C1801" s="109">
        <f t="shared" si="142"/>
        <v>0</v>
      </c>
      <c r="D1801" s="109">
        <f t="shared" si="144"/>
        <v>43072</v>
      </c>
      <c r="E1801">
        <f t="shared" si="140"/>
        <v>12</v>
      </c>
      <c r="F1801">
        <f t="shared" si="141"/>
        <v>2017</v>
      </c>
    </row>
    <row r="1802" spans="1:6" x14ac:dyDescent="0.25">
      <c r="A1802" s="109">
        <v>43075</v>
      </c>
      <c r="B1802">
        <f t="shared" si="143"/>
        <v>49</v>
      </c>
      <c r="C1802" s="109">
        <f t="shared" si="142"/>
        <v>0</v>
      </c>
      <c r="D1802" s="109">
        <f t="shared" si="144"/>
        <v>43072</v>
      </c>
      <c r="E1802">
        <f t="shared" si="140"/>
        <v>12</v>
      </c>
      <c r="F1802">
        <f t="shared" si="141"/>
        <v>2017</v>
      </c>
    </row>
    <row r="1803" spans="1:6" x14ac:dyDescent="0.25">
      <c r="A1803" s="109">
        <v>43076</v>
      </c>
      <c r="B1803">
        <f t="shared" si="143"/>
        <v>49</v>
      </c>
      <c r="C1803" s="109">
        <f t="shared" si="142"/>
        <v>0</v>
      </c>
      <c r="D1803" s="109">
        <f t="shared" si="144"/>
        <v>43072</v>
      </c>
      <c r="E1803">
        <f t="shared" si="140"/>
        <v>12</v>
      </c>
      <c r="F1803">
        <f t="shared" si="141"/>
        <v>2017</v>
      </c>
    </row>
    <row r="1804" spans="1:6" x14ac:dyDescent="0.25">
      <c r="A1804" s="109">
        <v>43077</v>
      </c>
      <c r="B1804">
        <f t="shared" si="143"/>
        <v>49</v>
      </c>
      <c r="C1804" s="109">
        <f t="shared" si="142"/>
        <v>0</v>
      </c>
      <c r="D1804" s="109">
        <f t="shared" si="144"/>
        <v>43072</v>
      </c>
      <c r="E1804">
        <f t="shared" si="140"/>
        <v>12</v>
      </c>
      <c r="F1804">
        <f t="shared" si="141"/>
        <v>2017</v>
      </c>
    </row>
    <row r="1805" spans="1:6" x14ac:dyDescent="0.25">
      <c r="A1805" s="109">
        <v>43078</v>
      </c>
      <c r="B1805">
        <f t="shared" si="143"/>
        <v>49</v>
      </c>
      <c r="C1805" s="109">
        <f t="shared" si="142"/>
        <v>0</v>
      </c>
      <c r="D1805" s="109">
        <f t="shared" si="144"/>
        <v>43072</v>
      </c>
      <c r="E1805">
        <f t="shared" si="140"/>
        <v>12</v>
      </c>
      <c r="F1805">
        <f t="shared" si="141"/>
        <v>2017</v>
      </c>
    </row>
    <row r="1806" spans="1:6" x14ac:dyDescent="0.25">
      <c r="A1806" s="109">
        <v>43079</v>
      </c>
      <c r="B1806">
        <f t="shared" si="143"/>
        <v>50</v>
      </c>
      <c r="C1806" s="109">
        <f t="shared" si="142"/>
        <v>43079</v>
      </c>
      <c r="D1806" s="109">
        <f t="shared" si="144"/>
        <v>43079</v>
      </c>
      <c r="E1806">
        <f t="shared" si="140"/>
        <v>12</v>
      </c>
      <c r="F1806">
        <f t="shared" si="141"/>
        <v>2017</v>
      </c>
    </row>
    <row r="1807" spans="1:6" x14ac:dyDescent="0.25">
      <c r="A1807" s="109">
        <v>43080</v>
      </c>
      <c r="B1807">
        <f t="shared" si="143"/>
        <v>50</v>
      </c>
      <c r="C1807" s="109">
        <f t="shared" si="142"/>
        <v>0</v>
      </c>
      <c r="D1807" s="109">
        <f t="shared" si="144"/>
        <v>43079</v>
      </c>
      <c r="E1807">
        <f t="shared" si="140"/>
        <v>12</v>
      </c>
      <c r="F1807">
        <f t="shared" si="141"/>
        <v>2017</v>
      </c>
    </row>
    <row r="1808" spans="1:6" x14ac:dyDescent="0.25">
      <c r="A1808" s="109">
        <v>43081</v>
      </c>
      <c r="B1808">
        <f t="shared" si="143"/>
        <v>50</v>
      </c>
      <c r="C1808" s="109">
        <f t="shared" si="142"/>
        <v>0</v>
      </c>
      <c r="D1808" s="109">
        <f t="shared" si="144"/>
        <v>43079</v>
      </c>
      <c r="E1808">
        <f t="shared" si="140"/>
        <v>12</v>
      </c>
      <c r="F1808">
        <f t="shared" si="141"/>
        <v>2017</v>
      </c>
    </row>
    <row r="1809" spans="1:6" x14ac:dyDescent="0.25">
      <c r="A1809" s="109">
        <v>43082</v>
      </c>
      <c r="B1809">
        <f t="shared" si="143"/>
        <v>50</v>
      </c>
      <c r="C1809" s="109">
        <f t="shared" si="142"/>
        <v>0</v>
      </c>
      <c r="D1809" s="109">
        <f t="shared" si="144"/>
        <v>43079</v>
      </c>
      <c r="E1809">
        <f t="shared" si="140"/>
        <v>12</v>
      </c>
      <c r="F1809">
        <f t="shared" si="141"/>
        <v>2017</v>
      </c>
    </row>
    <row r="1810" spans="1:6" x14ac:dyDescent="0.25">
      <c r="A1810" s="109">
        <v>43083</v>
      </c>
      <c r="B1810">
        <f t="shared" si="143"/>
        <v>50</v>
      </c>
      <c r="C1810" s="109">
        <f t="shared" si="142"/>
        <v>0</v>
      </c>
      <c r="D1810" s="109">
        <f t="shared" si="144"/>
        <v>43079</v>
      </c>
      <c r="E1810">
        <f t="shared" si="140"/>
        <v>12</v>
      </c>
      <c r="F1810">
        <f t="shared" si="141"/>
        <v>2017</v>
      </c>
    </row>
    <row r="1811" spans="1:6" x14ac:dyDescent="0.25">
      <c r="A1811" s="109">
        <v>43084</v>
      </c>
      <c r="B1811">
        <f t="shared" si="143"/>
        <v>50</v>
      </c>
      <c r="C1811" s="109">
        <f t="shared" si="142"/>
        <v>0</v>
      </c>
      <c r="D1811" s="109">
        <f t="shared" si="144"/>
        <v>43079</v>
      </c>
      <c r="E1811">
        <f t="shared" si="140"/>
        <v>12</v>
      </c>
      <c r="F1811">
        <f t="shared" si="141"/>
        <v>2017</v>
      </c>
    </row>
    <row r="1812" spans="1:6" x14ac:dyDescent="0.25">
      <c r="A1812" s="109">
        <v>43085</v>
      </c>
      <c r="B1812">
        <f t="shared" si="143"/>
        <v>50</v>
      </c>
      <c r="C1812" s="109">
        <f t="shared" si="142"/>
        <v>0</v>
      </c>
      <c r="D1812" s="109">
        <f t="shared" si="144"/>
        <v>43079</v>
      </c>
      <c r="E1812">
        <f t="shared" si="140"/>
        <v>12</v>
      </c>
      <c r="F1812">
        <f t="shared" si="141"/>
        <v>2017</v>
      </c>
    </row>
    <row r="1813" spans="1:6" x14ac:dyDescent="0.25">
      <c r="A1813" s="109">
        <v>43086</v>
      </c>
      <c r="B1813">
        <f t="shared" si="143"/>
        <v>51</v>
      </c>
      <c r="C1813" s="109">
        <f t="shared" si="142"/>
        <v>43086</v>
      </c>
      <c r="D1813" s="109">
        <f t="shared" si="144"/>
        <v>43086</v>
      </c>
      <c r="E1813">
        <f t="shared" si="140"/>
        <v>12</v>
      </c>
      <c r="F1813">
        <f t="shared" si="141"/>
        <v>2017</v>
      </c>
    </row>
    <row r="1814" spans="1:6" x14ac:dyDescent="0.25">
      <c r="A1814" s="109">
        <v>43087</v>
      </c>
      <c r="B1814">
        <f t="shared" si="143"/>
        <v>51</v>
      </c>
      <c r="C1814" s="109">
        <f t="shared" si="142"/>
        <v>0</v>
      </c>
      <c r="D1814" s="109">
        <f t="shared" si="144"/>
        <v>43086</v>
      </c>
      <c r="E1814">
        <f t="shared" si="140"/>
        <v>12</v>
      </c>
      <c r="F1814">
        <f t="shared" si="141"/>
        <v>2017</v>
      </c>
    </row>
    <row r="1815" spans="1:6" x14ac:dyDescent="0.25">
      <c r="A1815" s="109">
        <v>43088</v>
      </c>
      <c r="B1815">
        <f t="shared" si="143"/>
        <v>51</v>
      </c>
      <c r="C1815" s="109">
        <f t="shared" si="142"/>
        <v>0</v>
      </c>
      <c r="D1815" s="109">
        <f t="shared" si="144"/>
        <v>43086</v>
      </c>
      <c r="E1815">
        <f t="shared" si="140"/>
        <v>12</v>
      </c>
      <c r="F1815">
        <f t="shared" si="141"/>
        <v>2017</v>
      </c>
    </row>
    <row r="1816" spans="1:6" x14ac:dyDescent="0.25">
      <c r="A1816" s="109">
        <v>43089</v>
      </c>
      <c r="B1816">
        <f t="shared" si="143"/>
        <v>51</v>
      </c>
      <c r="C1816" s="109">
        <f t="shared" si="142"/>
        <v>0</v>
      </c>
      <c r="D1816" s="109">
        <f t="shared" si="144"/>
        <v>43086</v>
      </c>
      <c r="E1816">
        <f t="shared" si="140"/>
        <v>12</v>
      </c>
      <c r="F1816">
        <f t="shared" si="141"/>
        <v>2017</v>
      </c>
    </row>
    <row r="1817" spans="1:6" x14ac:dyDescent="0.25">
      <c r="A1817" s="109">
        <v>43090</v>
      </c>
      <c r="B1817">
        <f t="shared" si="143"/>
        <v>51</v>
      </c>
      <c r="C1817" s="109">
        <f t="shared" si="142"/>
        <v>0</v>
      </c>
      <c r="D1817" s="109">
        <f t="shared" si="144"/>
        <v>43086</v>
      </c>
      <c r="E1817">
        <f t="shared" si="140"/>
        <v>12</v>
      </c>
      <c r="F1817">
        <f t="shared" si="141"/>
        <v>2017</v>
      </c>
    </row>
    <row r="1818" spans="1:6" x14ac:dyDescent="0.25">
      <c r="A1818" s="109">
        <v>43091</v>
      </c>
      <c r="B1818">
        <f t="shared" si="143"/>
        <v>51</v>
      </c>
      <c r="C1818" s="109">
        <f t="shared" si="142"/>
        <v>0</v>
      </c>
      <c r="D1818" s="109">
        <f t="shared" si="144"/>
        <v>43086</v>
      </c>
      <c r="E1818">
        <f t="shared" si="140"/>
        <v>12</v>
      </c>
      <c r="F1818">
        <f t="shared" si="141"/>
        <v>2017</v>
      </c>
    </row>
    <row r="1819" spans="1:6" x14ac:dyDescent="0.25">
      <c r="A1819" s="109">
        <v>43092</v>
      </c>
      <c r="B1819">
        <f t="shared" si="143"/>
        <v>51</v>
      </c>
      <c r="C1819" s="109">
        <f t="shared" si="142"/>
        <v>0</v>
      </c>
      <c r="D1819" s="109">
        <f t="shared" si="144"/>
        <v>43086</v>
      </c>
      <c r="E1819">
        <f t="shared" si="140"/>
        <v>12</v>
      </c>
      <c r="F1819">
        <f t="shared" si="141"/>
        <v>2017</v>
      </c>
    </row>
    <row r="1820" spans="1:6" x14ac:dyDescent="0.25">
      <c r="A1820" s="109">
        <v>43093</v>
      </c>
      <c r="B1820">
        <f t="shared" si="143"/>
        <v>52</v>
      </c>
      <c r="C1820" s="109">
        <f t="shared" si="142"/>
        <v>43093</v>
      </c>
      <c r="D1820" s="109">
        <f t="shared" si="144"/>
        <v>43093</v>
      </c>
      <c r="E1820">
        <f t="shared" si="140"/>
        <v>12</v>
      </c>
      <c r="F1820">
        <f t="shared" si="141"/>
        <v>2017</v>
      </c>
    </row>
    <row r="1821" spans="1:6" x14ac:dyDescent="0.25">
      <c r="A1821" s="109">
        <v>43094</v>
      </c>
      <c r="B1821">
        <f t="shared" si="143"/>
        <v>52</v>
      </c>
      <c r="C1821" s="109">
        <f t="shared" si="142"/>
        <v>0</v>
      </c>
      <c r="D1821" s="109">
        <f t="shared" si="144"/>
        <v>43093</v>
      </c>
      <c r="E1821">
        <f t="shared" si="140"/>
        <v>12</v>
      </c>
      <c r="F1821">
        <f t="shared" si="141"/>
        <v>2017</v>
      </c>
    </row>
    <row r="1822" spans="1:6" x14ac:dyDescent="0.25">
      <c r="A1822" s="109">
        <v>43095</v>
      </c>
      <c r="B1822">
        <f t="shared" si="143"/>
        <v>52</v>
      </c>
      <c r="C1822" s="109">
        <f t="shared" si="142"/>
        <v>0</v>
      </c>
      <c r="D1822" s="109">
        <f t="shared" si="144"/>
        <v>43093</v>
      </c>
      <c r="E1822">
        <f t="shared" si="140"/>
        <v>12</v>
      </c>
      <c r="F1822">
        <f t="shared" si="141"/>
        <v>2017</v>
      </c>
    </row>
    <row r="1823" spans="1:6" x14ac:dyDescent="0.25">
      <c r="A1823" s="109">
        <v>43096</v>
      </c>
      <c r="B1823">
        <f t="shared" si="143"/>
        <v>52</v>
      </c>
      <c r="C1823" s="109">
        <f t="shared" si="142"/>
        <v>0</v>
      </c>
      <c r="D1823" s="109">
        <f t="shared" si="144"/>
        <v>43093</v>
      </c>
      <c r="E1823">
        <f t="shared" si="140"/>
        <v>12</v>
      </c>
      <c r="F1823">
        <f t="shared" si="141"/>
        <v>2017</v>
      </c>
    </row>
    <row r="1824" spans="1:6" x14ac:dyDescent="0.25">
      <c r="A1824" s="109">
        <v>43097</v>
      </c>
      <c r="B1824">
        <f t="shared" si="143"/>
        <v>52</v>
      </c>
      <c r="C1824" s="109">
        <f t="shared" si="142"/>
        <v>0</v>
      </c>
      <c r="D1824" s="109">
        <f t="shared" si="144"/>
        <v>43093</v>
      </c>
      <c r="E1824">
        <f t="shared" si="140"/>
        <v>12</v>
      </c>
      <c r="F1824">
        <f t="shared" si="141"/>
        <v>2017</v>
      </c>
    </row>
    <row r="1825" spans="1:6" x14ac:dyDescent="0.25">
      <c r="A1825" s="109">
        <v>43098</v>
      </c>
      <c r="B1825">
        <f t="shared" si="143"/>
        <v>52</v>
      </c>
      <c r="C1825" s="109">
        <f t="shared" si="142"/>
        <v>0</v>
      </c>
      <c r="D1825" s="109">
        <f t="shared" si="144"/>
        <v>43093</v>
      </c>
      <c r="E1825">
        <f t="shared" si="140"/>
        <v>12</v>
      </c>
      <c r="F1825">
        <f t="shared" si="141"/>
        <v>2017</v>
      </c>
    </row>
    <row r="1826" spans="1:6" x14ac:dyDescent="0.25">
      <c r="A1826" s="109">
        <v>43099</v>
      </c>
      <c r="B1826">
        <f t="shared" si="143"/>
        <v>52</v>
      </c>
      <c r="C1826" s="109">
        <f t="shared" si="142"/>
        <v>0</v>
      </c>
      <c r="D1826" s="109">
        <f t="shared" si="144"/>
        <v>43093</v>
      </c>
      <c r="E1826">
        <f t="shared" si="140"/>
        <v>12</v>
      </c>
      <c r="F1826">
        <f t="shared" si="141"/>
        <v>2017</v>
      </c>
    </row>
    <row r="1827" spans="1:6" x14ac:dyDescent="0.25">
      <c r="A1827" s="109">
        <v>43100</v>
      </c>
      <c r="B1827">
        <f t="shared" si="143"/>
        <v>53</v>
      </c>
      <c r="C1827" s="109">
        <f t="shared" si="142"/>
        <v>43100</v>
      </c>
      <c r="D1827" s="109">
        <f t="shared" si="144"/>
        <v>43100</v>
      </c>
      <c r="E1827">
        <f t="shared" si="140"/>
        <v>12</v>
      </c>
      <c r="F1827">
        <f t="shared" si="141"/>
        <v>2017</v>
      </c>
    </row>
  </sheetData>
  <sheetProtection password="C846"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workbookViewId="0">
      <selection activeCell="S19" sqref="S19"/>
    </sheetView>
  </sheetViews>
  <sheetFormatPr defaultRowHeight="15" x14ac:dyDescent="0.25"/>
  <cols>
    <col min="2" max="2" width="11" customWidth="1"/>
    <col min="5" max="5" width="11.7109375" customWidth="1"/>
    <col min="7" max="7" width="18.28515625" customWidth="1"/>
    <col min="13" max="13" width="17.85546875" customWidth="1"/>
    <col min="14" max="14" width="11" customWidth="1"/>
    <col min="19" max="19" width="22.85546875" customWidth="1"/>
  </cols>
  <sheetData>
    <row r="1" spans="1:19" x14ac:dyDescent="0.25">
      <c r="A1" t="s">
        <v>1258</v>
      </c>
      <c r="B1" t="s">
        <v>1254</v>
      </c>
      <c r="E1" t="s">
        <v>1259</v>
      </c>
      <c r="G1" t="s">
        <v>1260</v>
      </c>
      <c r="J1" t="s">
        <v>1252</v>
      </c>
      <c r="M1" t="s">
        <v>1268</v>
      </c>
      <c r="N1" t="s">
        <v>1254</v>
      </c>
      <c r="Q1" t="s">
        <v>0</v>
      </c>
      <c r="S1" t="s">
        <v>1247</v>
      </c>
    </row>
    <row r="2" spans="1:19" x14ac:dyDescent="0.25">
      <c r="A2">
        <v>1</v>
      </c>
      <c r="B2" t="s">
        <v>699</v>
      </c>
      <c r="E2">
        <v>1</v>
      </c>
      <c r="G2" t="s">
        <v>1262</v>
      </c>
      <c r="J2">
        <v>2013</v>
      </c>
      <c r="M2" t="s">
        <v>636</v>
      </c>
      <c r="N2">
        <v>1</v>
      </c>
      <c r="Q2" t="s">
        <v>317</v>
      </c>
      <c r="S2">
        <v>1</v>
      </c>
    </row>
    <row r="3" spans="1:19" x14ac:dyDescent="0.25">
      <c r="A3">
        <v>2</v>
      </c>
      <c r="B3" t="s">
        <v>700</v>
      </c>
      <c r="E3">
        <v>2</v>
      </c>
      <c r="G3" t="s">
        <v>1263</v>
      </c>
      <c r="J3">
        <v>2014</v>
      </c>
      <c r="M3" t="s">
        <v>638</v>
      </c>
      <c r="N3">
        <v>2</v>
      </c>
      <c r="Q3" t="s">
        <v>61</v>
      </c>
      <c r="S3">
        <v>2</v>
      </c>
    </row>
    <row r="4" spans="1:19" x14ac:dyDescent="0.25">
      <c r="A4">
        <v>3</v>
      </c>
      <c r="B4" t="s">
        <v>701</v>
      </c>
      <c r="E4">
        <v>3</v>
      </c>
      <c r="G4" t="s">
        <v>1264</v>
      </c>
      <c r="J4">
        <v>2015</v>
      </c>
      <c r="M4" t="s">
        <v>635</v>
      </c>
      <c r="N4">
        <v>3</v>
      </c>
      <c r="Q4" t="s">
        <v>438</v>
      </c>
      <c r="S4">
        <v>3</v>
      </c>
    </row>
    <row r="5" spans="1:19" x14ac:dyDescent="0.25">
      <c r="A5">
        <v>4</v>
      </c>
      <c r="B5" t="s">
        <v>702</v>
      </c>
      <c r="E5">
        <v>4</v>
      </c>
      <c r="G5" t="s">
        <v>1265</v>
      </c>
      <c r="J5">
        <v>2016</v>
      </c>
      <c r="M5" t="s">
        <v>639</v>
      </c>
      <c r="N5">
        <v>4</v>
      </c>
      <c r="Q5" t="s">
        <v>489</v>
      </c>
      <c r="S5">
        <v>4</v>
      </c>
    </row>
    <row r="6" spans="1:19" x14ac:dyDescent="0.25">
      <c r="A6">
        <v>5</v>
      </c>
      <c r="B6" t="s">
        <v>703</v>
      </c>
      <c r="E6">
        <v>5</v>
      </c>
      <c r="G6" t="s">
        <v>1266</v>
      </c>
      <c r="J6">
        <v>2017</v>
      </c>
      <c r="M6" t="s">
        <v>1269</v>
      </c>
      <c r="N6">
        <v>5</v>
      </c>
      <c r="Q6" t="s">
        <v>590</v>
      </c>
      <c r="S6">
        <v>5</v>
      </c>
    </row>
    <row r="7" spans="1:19" x14ac:dyDescent="0.25">
      <c r="A7">
        <v>6</v>
      </c>
      <c r="B7" t="s">
        <v>704</v>
      </c>
      <c r="E7">
        <v>6</v>
      </c>
      <c r="M7" t="s">
        <v>1270</v>
      </c>
      <c r="N7">
        <v>6</v>
      </c>
      <c r="Q7" t="s">
        <v>473</v>
      </c>
      <c r="S7">
        <v>6</v>
      </c>
    </row>
    <row r="8" spans="1:19" x14ac:dyDescent="0.25">
      <c r="A8">
        <v>7</v>
      </c>
      <c r="B8" t="s">
        <v>705</v>
      </c>
      <c r="E8">
        <v>7</v>
      </c>
      <c r="M8" t="s">
        <v>1271</v>
      </c>
      <c r="N8">
        <v>7</v>
      </c>
      <c r="Q8" t="s">
        <v>614</v>
      </c>
      <c r="S8">
        <v>7</v>
      </c>
    </row>
    <row r="9" spans="1:19" x14ac:dyDescent="0.25">
      <c r="A9">
        <v>8</v>
      </c>
      <c r="B9" t="s">
        <v>706</v>
      </c>
      <c r="E9">
        <v>8</v>
      </c>
      <c r="M9" t="s">
        <v>1272</v>
      </c>
      <c r="N9">
        <v>8</v>
      </c>
      <c r="Q9" t="s">
        <v>3</v>
      </c>
      <c r="S9">
        <v>8</v>
      </c>
    </row>
    <row r="10" spans="1:19" x14ac:dyDescent="0.25">
      <c r="A10">
        <v>9</v>
      </c>
      <c r="B10" t="s">
        <v>707</v>
      </c>
      <c r="E10">
        <v>9</v>
      </c>
      <c r="M10" t="s">
        <v>1273</v>
      </c>
      <c r="N10">
        <v>9</v>
      </c>
      <c r="Q10" t="s">
        <v>376</v>
      </c>
      <c r="S10">
        <v>9</v>
      </c>
    </row>
    <row r="11" spans="1:19" x14ac:dyDescent="0.25">
      <c r="A11">
        <v>10</v>
      </c>
      <c r="B11" t="s">
        <v>798</v>
      </c>
      <c r="E11">
        <v>10</v>
      </c>
      <c r="M11" t="s">
        <v>1274</v>
      </c>
      <c r="N11">
        <v>10</v>
      </c>
      <c r="Q11" t="s">
        <v>33</v>
      </c>
      <c r="S11">
        <v>10</v>
      </c>
    </row>
    <row r="12" spans="1:19" x14ac:dyDescent="0.25">
      <c r="A12">
        <v>11</v>
      </c>
      <c r="B12" t="s">
        <v>806</v>
      </c>
      <c r="E12">
        <v>11</v>
      </c>
      <c r="M12" t="s">
        <v>1275</v>
      </c>
      <c r="N12">
        <v>11</v>
      </c>
      <c r="Q12" t="s">
        <v>595</v>
      </c>
    </row>
    <row r="13" spans="1:19" x14ac:dyDescent="0.25">
      <c r="A13">
        <v>12</v>
      </c>
      <c r="B13" t="s">
        <v>808</v>
      </c>
      <c r="E13">
        <v>12</v>
      </c>
      <c r="M13" t="s">
        <v>1276</v>
      </c>
      <c r="N13">
        <v>12</v>
      </c>
      <c r="Q13" t="s">
        <v>486</v>
      </c>
    </row>
    <row r="14" spans="1:19" x14ac:dyDescent="0.25">
      <c r="E14">
        <v>13</v>
      </c>
      <c r="M14" t="s">
        <v>1277</v>
      </c>
      <c r="N14">
        <v>13</v>
      </c>
      <c r="Q14" t="s">
        <v>460</v>
      </c>
    </row>
    <row r="15" spans="1:19" x14ac:dyDescent="0.25">
      <c r="E15">
        <v>14</v>
      </c>
      <c r="M15" t="s">
        <v>1278</v>
      </c>
      <c r="N15">
        <v>14</v>
      </c>
      <c r="Q15" t="s">
        <v>332</v>
      </c>
    </row>
    <row r="16" spans="1:19" x14ac:dyDescent="0.25">
      <c r="E16">
        <v>15</v>
      </c>
      <c r="M16" t="s">
        <v>1279</v>
      </c>
      <c r="N16">
        <v>15</v>
      </c>
      <c r="Q16" t="s">
        <v>606</v>
      </c>
    </row>
    <row r="17" spans="5:17" x14ac:dyDescent="0.25">
      <c r="E17">
        <v>16</v>
      </c>
      <c r="M17" t="s">
        <v>1280</v>
      </c>
      <c r="N17">
        <v>16</v>
      </c>
      <c r="Q17" t="s">
        <v>563</v>
      </c>
    </row>
    <row r="18" spans="5:17" x14ac:dyDescent="0.25">
      <c r="E18">
        <v>17</v>
      </c>
      <c r="M18" t="s">
        <v>1281</v>
      </c>
      <c r="N18">
        <v>17</v>
      </c>
      <c r="Q18" t="s">
        <v>6</v>
      </c>
    </row>
    <row r="19" spans="5:17" x14ac:dyDescent="0.25">
      <c r="E19">
        <v>18</v>
      </c>
      <c r="M19" t="s">
        <v>1282</v>
      </c>
      <c r="N19">
        <v>18</v>
      </c>
      <c r="Q19" t="s">
        <v>296</v>
      </c>
    </row>
    <row r="20" spans="5:17" x14ac:dyDescent="0.25">
      <c r="E20">
        <v>19</v>
      </c>
      <c r="M20" t="s">
        <v>1283</v>
      </c>
      <c r="N20">
        <v>19</v>
      </c>
      <c r="Q20" t="s">
        <v>283</v>
      </c>
    </row>
    <row r="21" spans="5:17" x14ac:dyDescent="0.25">
      <c r="E21">
        <v>20</v>
      </c>
      <c r="M21" t="s">
        <v>1284</v>
      </c>
      <c r="N21">
        <v>20</v>
      </c>
      <c r="Q21" t="s">
        <v>36</v>
      </c>
    </row>
    <row r="22" spans="5:17" x14ac:dyDescent="0.25">
      <c r="E22">
        <v>21</v>
      </c>
      <c r="M22" t="s">
        <v>1285</v>
      </c>
      <c r="N22">
        <v>21</v>
      </c>
      <c r="Q22" t="s">
        <v>4</v>
      </c>
    </row>
    <row r="23" spans="5:17" x14ac:dyDescent="0.25">
      <c r="E23">
        <v>22</v>
      </c>
      <c r="M23" t="s">
        <v>1286</v>
      </c>
      <c r="N23">
        <v>22</v>
      </c>
      <c r="Q23" t="s">
        <v>383</v>
      </c>
    </row>
    <row r="24" spans="5:17" x14ac:dyDescent="0.25">
      <c r="E24">
        <v>23</v>
      </c>
      <c r="M24" t="s">
        <v>1287</v>
      </c>
      <c r="N24">
        <v>23</v>
      </c>
      <c r="Q24" t="s">
        <v>21</v>
      </c>
    </row>
    <row r="25" spans="5:17" x14ac:dyDescent="0.25">
      <c r="E25">
        <v>24</v>
      </c>
      <c r="M25" t="s">
        <v>1255</v>
      </c>
      <c r="N25">
        <v>24</v>
      </c>
      <c r="Q25" t="s">
        <v>5</v>
      </c>
    </row>
    <row r="26" spans="5:17" x14ac:dyDescent="0.25">
      <c r="E26">
        <v>25</v>
      </c>
      <c r="M26" t="s">
        <v>1288</v>
      </c>
      <c r="N26">
        <v>25</v>
      </c>
      <c r="Q26" t="s">
        <v>65</v>
      </c>
    </row>
    <row r="27" spans="5:17" x14ac:dyDescent="0.25">
      <c r="E27">
        <v>26</v>
      </c>
      <c r="M27" t="s">
        <v>1289</v>
      </c>
      <c r="N27">
        <v>26</v>
      </c>
      <c r="Q27" t="s">
        <v>267</v>
      </c>
    </row>
    <row r="28" spans="5:17" x14ac:dyDescent="0.25">
      <c r="E28">
        <v>27</v>
      </c>
      <c r="M28" t="s">
        <v>1290</v>
      </c>
      <c r="N28">
        <v>27</v>
      </c>
      <c r="Q28" t="s">
        <v>280</v>
      </c>
    </row>
    <row r="29" spans="5:17" x14ac:dyDescent="0.25">
      <c r="E29">
        <v>28</v>
      </c>
      <c r="M29" t="s">
        <v>1291</v>
      </c>
      <c r="N29">
        <v>28</v>
      </c>
      <c r="Q29" t="s">
        <v>400</v>
      </c>
    </row>
    <row r="30" spans="5:17" x14ac:dyDescent="0.25">
      <c r="E30">
        <v>29</v>
      </c>
      <c r="M30" t="s">
        <v>1292</v>
      </c>
      <c r="N30">
        <v>29</v>
      </c>
      <c r="Q30" t="s">
        <v>37</v>
      </c>
    </row>
    <row r="31" spans="5:17" x14ac:dyDescent="0.25">
      <c r="E31">
        <v>30</v>
      </c>
      <c r="M31" t="s">
        <v>1293</v>
      </c>
      <c r="N31">
        <v>30</v>
      </c>
      <c r="Q31" t="s">
        <v>494</v>
      </c>
    </row>
    <row r="32" spans="5:17" x14ac:dyDescent="0.25">
      <c r="E32">
        <v>31</v>
      </c>
      <c r="M32" t="s">
        <v>1294</v>
      </c>
      <c r="N32">
        <v>31</v>
      </c>
      <c r="Q32" t="s">
        <v>581</v>
      </c>
    </row>
    <row r="33" spans="5:17" x14ac:dyDescent="0.25">
      <c r="E33">
        <v>32</v>
      </c>
      <c r="M33" t="s">
        <v>1295</v>
      </c>
      <c r="N33">
        <v>32</v>
      </c>
      <c r="Q33" t="s">
        <v>7</v>
      </c>
    </row>
    <row r="34" spans="5:17" x14ac:dyDescent="0.25">
      <c r="E34">
        <v>33</v>
      </c>
      <c r="M34" t="s">
        <v>1296</v>
      </c>
      <c r="N34">
        <v>33</v>
      </c>
      <c r="Q34" t="s">
        <v>39</v>
      </c>
    </row>
    <row r="35" spans="5:17" x14ac:dyDescent="0.25">
      <c r="E35">
        <v>34</v>
      </c>
      <c r="M35" t="s">
        <v>1297</v>
      </c>
      <c r="N35">
        <v>34</v>
      </c>
      <c r="Q35" t="s">
        <v>441</v>
      </c>
    </row>
    <row r="36" spans="5:17" x14ac:dyDescent="0.25">
      <c r="E36">
        <v>35</v>
      </c>
      <c r="M36" t="s">
        <v>1298</v>
      </c>
      <c r="N36">
        <v>35</v>
      </c>
      <c r="Q36" t="s">
        <v>9</v>
      </c>
    </row>
    <row r="37" spans="5:17" x14ac:dyDescent="0.25">
      <c r="E37">
        <v>36</v>
      </c>
      <c r="M37" t="s">
        <v>1299</v>
      </c>
      <c r="N37">
        <v>36</v>
      </c>
      <c r="Q37" t="s">
        <v>38</v>
      </c>
    </row>
    <row r="38" spans="5:17" x14ac:dyDescent="0.25">
      <c r="E38">
        <v>37</v>
      </c>
      <c r="Q38" t="s">
        <v>70</v>
      </c>
    </row>
    <row r="39" spans="5:17" x14ac:dyDescent="0.25">
      <c r="E39">
        <v>38</v>
      </c>
      <c r="Q39" t="s">
        <v>235</v>
      </c>
    </row>
    <row r="40" spans="5:17" x14ac:dyDescent="0.25">
      <c r="E40">
        <v>39</v>
      </c>
      <c r="Q40" t="s">
        <v>435</v>
      </c>
    </row>
    <row r="41" spans="5:17" x14ac:dyDescent="0.25">
      <c r="E41">
        <v>40</v>
      </c>
      <c r="Q41" t="s">
        <v>503</v>
      </c>
    </row>
    <row r="42" spans="5:17" x14ac:dyDescent="0.25">
      <c r="E42">
        <v>41</v>
      </c>
      <c r="Q42" t="s">
        <v>8</v>
      </c>
    </row>
    <row r="43" spans="5:17" x14ac:dyDescent="0.25">
      <c r="E43">
        <v>42</v>
      </c>
      <c r="Q43" t="s">
        <v>609</v>
      </c>
    </row>
    <row r="44" spans="5:17" x14ac:dyDescent="0.25">
      <c r="E44">
        <v>43</v>
      </c>
      <c r="Q44" t="s">
        <v>481</v>
      </c>
    </row>
    <row r="45" spans="5:17" x14ac:dyDescent="0.25">
      <c r="E45">
        <v>44</v>
      </c>
      <c r="Q45" t="s">
        <v>22</v>
      </c>
    </row>
    <row r="46" spans="5:17" x14ac:dyDescent="0.25">
      <c r="E46">
        <v>45</v>
      </c>
      <c r="Q46" t="s">
        <v>10</v>
      </c>
    </row>
    <row r="47" spans="5:17" x14ac:dyDescent="0.25">
      <c r="E47">
        <v>46</v>
      </c>
      <c r="Q47" t="s">
        <v>508</v>
      </c>
    </row>
    <row r="48" spans="5:17" x14ac:dyDescent="0.25">
      <c r="E48">
        <v>47</v>
      </c>
      <c r="Q48" t="s">
        <v>463</v>
      </c>
    </row>
    <row r="49" spans="5:17" x14ac:dyDescent="0.25">
      <c r="E49">
        <v>48</v>
      </c>
      <c r="Q49" t="s">
        <v>403</v>
      </c>
    </row>
    <row r="50" spans="5:17" x14ac:dyDescent="0.25">
      <c r="E50">
        <v>49</v>
      </c>
      <c r="Q50" t="s">
        <v>551</v>
      </c>
    </row>
    <row r="51" spans="5:17" x14ac:dyDescent="0.25">
      <c r="E51">
        <v>50</v>
      </c>
      <c r="Q51" t="s">
        <v>568</v>
      </c>
    </row>
    <row r="52" spans="5:17" x14ac:dyDescent="0.25">
      <c r="E52">
        <v>51</v>
      </c>
      <c r="Q52" t="s">
        <v>468</v>
      </c>
    </row>
    <row r="53" spans="5:17" x14ac:dyDescent="0.25">
      <c r="E53">
        <v>52</v>
      </c>
      <c r="Q53" t="s">
        <v>558</v>
      </c>
    </row>
    <row r="54" spans="5:17" x14ac:dyDescent="0.25">
      <c r="Q54" t="s">
        <v>11</v>
      </c>
    </row>
    <row r="55" spans="5:17" x14ac:dyDescent="0.25">
      <c r="Q55" t="s">
        <v>413</v>
      </c>
    </row>
    <row r="56" spans="5:17" x14ac:dyDescent="0.25">
      <c r="Q56" t="s">
        <v>59</v>
      </c>
    </row>
    <row r="57" spans="5:17" x14ac:dyDescent="0.25">
      <c r="Q57" t="s">
        <v>58</v>
      </c>
    </row>
    <row r="58" spans="5:17" x14ac:dyDescent="0.25">
      <c r="Q58" t="s">
        <v>367</v>
      </c>
    </row>
    <row r="59" spans="5:17" x14ac:dyDescent="0.25">
      <c r="Q59" t="s">
        <v>35</v>
      </c>
    </row>
    <row r="60" spans="5:17" x14ac:dyDescent="0.25">
      <c r="Q60" t="s">
        <v>430</v>
      </c>
    </row>
    <row r="61" spans="5:17" x14ac:dyDescent="0.25">
      <c r="Q61" t="s">
        <v>63</v>
      </c>
    </row>
    <row r="62" spans="5:17" x14ac:dyDescent="0.25">
      <c r="Q62" t="s">
        <v>34</v>
      </c>
    </row>
    <row r="63" spans="5:17" x14ac:dyDescent="0.25">
      <c r="Q63" t="s">
        <v>41</v>
      </c>
    </row>
    <row r="64" spans="5:17" x14ac:dyDescent="0.25">
      <c r="Q64" t="s">
        <v>42</v>
      </c>
    </row>
    <row r="65" spans="17:17" x14ac:dyDescent="0.25">
      <c r="Q65" t="s">
        <v>543</v>
      </c>
    </row>
    <row r="66" spans="17:17" x14ac:dyDescent="0.25">
      <c r="Q66" t="s">
        <v>513</v>
      </c>
    </row>
    <row r="67" spans="17:17" x14ac:dyDescent="0.25">
      <c r="Q67" t="s">
        <v>40</v>
      </c>
    </row>
    <row r="68" spans="17:17" x14ac:dyDescent="0.25">
      <c r="Q68" t="s">
        <v>573</v>
      </c>
    </row>
    <row r="69" spans="17:17" x14ac:dyDescent="0.25">
      <c r="Q69" t="s">
        <v>12</v>
      </c>
    </row>
    <row r="70" spans="17:17" x14ac:dyDescent="0.25">
      <c r="Q70" t="s">
        <v>43</v>
      </c>
    </row>
    <row r="71" spans="17:17" x14ac:dyDescent="0.25">
      <c r="Q71" t="s">
        <v>44</v>
      </c>
    </row>
    <row r="72" spans="17:17" x14ac:dyDescent="0.25">
      <c r="Q72" t="s">
        <v>23</v>
      </c>
    </row>
    <row r="73" spans="17:17" x14ac:dyDescent="0.25">
      <c r="Q73" t="s">
        <v>45</v>
      </c>
    </row>
    <row r="74" spans="17:17" x14ac:dyDescent="0.25">
      <c r="Q74" t="s">
        <v>390</v>
      </c>
    </row>
    <row r="75" spans="17:17" x14ac:dyDescent="0.25">
      <c r="Q75" t="s">
        <v>335</v>
      </c>
    </row>
    <row r="76" spans="17:17" x14ac:dyDescent="0.25">
      <c r="Q76" t="s">
        <v>32</v>
      </c>
    </row>
    <row r="77" spans="17:17" x14ac:dyDescent="0.25">
      <c r="Q77" t="s">
        <v>46</v>
      </c>
    </row>
    <row r="78" spans="17:17" x14ac:dyDescent="0.25">
      <c r="Q78" t="s">
        <v>25</v>
      </c>
    </row>
    <row r="79" spans="17:17" x14ac:dyDescent="0.25">
      <c r="Q79" t="s">
        <v>47</v>
      </c>
    </row>
    <row r="80" spans="17:17" x14ac:dyDescent="0.25">
      <c r="Q80" t="s">
        <v>27</v>
      </c>
    </row>
    <row r="81" spans="17:17" x14ac:dyDescent="0.25">
      <c r="Q81" t="s">
        <v>418</v>
      </c>
    </row>
    <row r="82" spans="17:17" x14ac:dyDescent="0.25">
      <c r="Q82" t="s">
        <v>26</v>
      </c>
    </row>
    <row r="83" spans="17:17" x14ac:dyDescent="0.25">
      <c r="Q83" t="s">
        <v>523</v>
      </c>
    </row>
    <row r="84" spans="17:17" x14ac:dyDescent="0.25">
      <c r="Q84" t="s">
        <v>24</v>
      </c>
    </row>
    <row r="85" spans="17:17" x14ac:dyDescent="0.25">
      <c r="Q85" t="s">
        <v>62</v>
      </c>
    </row>
    <row r="86" spans="17:17" x14ac:dyDescent="0.25">
      <c r="Q86" t="s">
        <v>13</v>
      </c>
    </row>
    <row r="87" spans="17:17" x14ac:dyDescent="0.25">
      <c r="Q87" t="s">
        <v>48</v>
      </c>
    </row>
    <row r="88" spans="17:17" x14ac:dyDescent="0.25">
      <c r="Q88" t="s">
        <v>628</v>
      </c>
    </row>
    <row r="89" spans="17:17" x14ac:dyDescent="0.25">
      <c r="Q89" t="s">
        <v>28</v>
      </c>
    </row>
    <row r="90" spans="17:17" x14ac:dyDescent="0.25">
      <c r="Q90" t="s">
        <v>49</v>
      </c>
    </row>
    <row r="91" spans="17:17" x14ac:dyDescent="0.25">
      <c r="Q91" t="s">
        <v>14</v>
      </c>
    </row>
    <row r="92" spans="17:17" x14ac:dyDescent="0.25">
      <c r="Q92" t="s">
        <v>314</v>
      </c>
    </row>
    <row r="93" spans="17:17" x14ac:dyDescent="0.25">
      <c r="Q93" t="s">
        <v>301</v>
      </c>
    </row>
    <row r="94" spans="17:17" x14ac:dyDescent="0.25">
      <c r="Q94" t="s">
        <v>533</v>
      </c>
    </row>
    <row r="95" spans="17:17" x14ac:dyDescent="0.25">
      <c r="Q95" t="s">
        <v>601</v>
      </c>
    </row>
    <row r="96" spans="17:17" x14ac:dyDescent="0.25">
      <c r="Q96" t="s">
        <v>500</v>
      </c>
    </row>
    <row r="97" spans="17:17" x14ac:dyDescent="0.25">
      <c r="Q97" t="s">
        <v>497</v>
      </c>
    </row>
    <row r="98" spans="17:17" x14ac:dyDescent="0.25">
      <c r="Q98" t="s">
        <v>29</v>
      </c>
    </row>
    <row r="99" spans="17:17" x14ac:dyDescent="0.25">
      <c r="Q99" t="s">
        <v>329</v>
      </c>
    </row>
    <row r="100" spans="17:17" x14ac:dyDescent="0.25">
      <c r="Q100" t="s">
        <v>53</v>
      </c>
    </row>
    <row r="101" spans="17:17" x14ac:dyDescent="0.25">
      <c r="Q101" t="s">
        <v>17</v>
      </c>
    </row>
    <row r="102" spans="17:17" x14ac:dyDescent="0.25">
      <c r="Q102" t="s">
        <v>66</v>
      </c>
    </row>
    <row r="103" spans="17:17" x14ac:dyDescent="0.25">
      <c r="Q103" t="s">
        <v>15</v>
      </c>
    </row>
    <row r="104" spans="17:17" x14ac:dyDescent="0.25">
      <c r="Q104" t="s">
        <v>598</v>
      </c>
    </row>
    <row r="105" spans="17:17" x14ac:dyDescent="0.25">
      <c r="Q105" t="s">
        <v>16</v>
      </c>
    </row>
    <row r="106" spans="17:17" x14ac:dyDescent="0.25">
      <c r="Q106" t="s">
        <v>54</v>
      </c>
    </row>
    <row r="107" spans="17:17" x14ac:dyDescent="0.25">
      <c r="Q107" t="s">
        <v>324</v>
      </c>
    </row>
    <row r="108" spans="17:17" x14ac:dyDescent="0.25">
      <c r="Q108" t="s">
        <v>64</v>
      </c>
    </row>
    <row r="109" spans="17:17" x14ac:dyDescent="0.25">
      <c r="Q109" t="s">
        <v>450</v>
      </c>
    </row>
    <row r="110" spans="17:17" x14ac:dyDescent="0.25">
      <c r="Q110" t="s">
        <v>621</v>
      </c>
    </row>
    <row r="111" spans="17:17" x14ac:dyDescent="0.25">
      <c r="Q111" t="s">
        <v>546</v>
      </c>
    </row>
    <row r="112" spans="17:17" x14ac:dyDescent="0.25">
      <c r="Q112" t="s">
        <v>528</v>
      </c>
    </row>
    <row r="113" spans="17:17" x14ac:dyDescent="0.25">
      <c r="Q113" t="s">
        <v>395</v>
      </c>
    </row>
    <row r="114" spans="17:17" x14ac:dyDescent="0.25">
      <c r="Q114" t="s">
        <v>478</v>
      </c>
    </row>
    <row r="115" spans="17:17" x14ac:dyDescent="0.25">
      <c r="Q115" t="s">
        <v>67</v>
      </c>
    </row>
    <row r="116" spans="17:17" x14ac:dyDescent="0.25">
      <c r="Q116" t="s">
        <v>18</v>
      </c>
    </row>
    <row r="117" spans="17:17" x14ac:dyDescent="0.25">
      <c r="Q117" t="s">
        <v>352</v>
      </c>
    </row>
    <row r="118" spans="17:17" x14ac:dyDescent="0.25">
      <c r="Q118" t="s">
        <v>620</v>
      </c>
    </row>
    <row r="119" spans="17:17" x14ac:dyDescent="0.25">
      <c r="Q119" t="s">
        <v>55</v>
      </c>
    </row>
    <row r="120" spans="17:17" x14ac:dyDescent="0.25">
      <c r="Q120" t="s">
        <v>455</v>
      </c>
    </row>
    <row r="121" spans="17:17" x14ac:dyDescent="0.25">
      <c r="Q121" t="s">
        <v>408</v>
      </c>
    </row>
    <row r="122" spans="17:17" x14ac:dyDescent="0.25">
      <c r="Q122" t="s">
        <v>56</v>
      </c>
    </row>
    <row r="123" spans="17:17" x14ac:dyDescent="0.25">
      <c r="Q123" t="s">
        <v>518</v>
      </c>
    </row>
    <row r="124" spans="17:17" x14ac:dyDescent="0.25">
      <c r="Q124" t="s">
        <v>578</v>
      </c>
    </row>
    <row r="125" spans="17:17" x14ac:dyDescent="0.25">
      <c r="Q125" t="s">
        <v>57</v>
      </c>
    </row>
    <row r="126" spans="17:17" x14ac:dyDescent="0.25">
      <c r="Q126" t="s">
        <v>50</v>
      </c>
    </row>
    <row r="127" spans="17:17" x14ac:dyDescent="0.25">
      <c r="Q127" t="s">
        <v>30</v>
      </c>
    </row>
    <row r="128" spans="17:17" x14ac:dyDescent="0.25">
      <c r="Q128" t="s">
        <v>51</v>
      </c>
    </row>
    <row r="129" spans="17:17" x14ac:dyDescent="0.25">
      <c r="Q129" t="s">
        <v>52</v>
      </c>
    </row>
    <row r="130" spans="17:17" x14ac:dyDescent="0.25">
      <c r="Q130" t="s">
        <v>52</v>
      </c>
    </row>
    <row r="131" spans="17:17" x14ac:dyDescent="0.25">
      <c r="Q131" t="s">
        <v>68</v>
      </c>
    </row>
    <row r="132" spans="17:17" x14ac:dyDescent="0.25">
      <c r="Q132" t="s">
        <v>258</v>
      </c>
    </row>
    <row r="133" spans="17:17" x14ac:dyDescent="0.25">
      <c r="Q133" t="s">
        <v>31</v>
      </c>
    </row>
    <row r="134" spans="17:17" x14ac:dyDescent="0.25">
      <c r="Q134" t="s">
        <v>421</v>
      </c>
    </row>
    <row r="135" spans="17:17" x14ac:dyDescent="0.25">
      <c r="Q135" t="s">
        <v>19</v>
      </c>
    </row>
    <row r="136" spans="17:17" x14ac:dyDescent="0.25">
      <c r="Q136" t="s">
        <v>20</v>
      </c>
    </row>
    <row r="137" spans="17:17" x14ac:dyDescent="0.25">
      <c r="Q137" t="s">
        <v>69</v>
      </c>
    </row>
    <row r="138" spans="17:17" x14ac:dyDescent="0.25">
      <c r="Q138" t="s">
        <v>202</v>
      </c>
    </row>
    <row r="139" spans="17:17" x14ac:dyDescent="0.25">
      <c r="Q139" t="s">
        <v>538</v>
      </c>
    </row>
    <row r="140" spans="17:17" x14ac:dyDescent="0.25">
      <c r="Q140" t="s">
        <v>1311</v>
      </c>
    </row>
  </sheetData>
  <sheetProtection password="C846" sheet="1" objects="1" scenarios="1"/>
  <sortState ref="Q2:Q139">
    <sortCondition ref="Q1"/>
  </sortState>
  <pageMargins left="0.7" right="0.7" top="0.75" bottom="0.75" header="0.3" footer="0.3"/>
  <tableParts count="7">
    <tablePart r:id="rId1"/>
    <tablePart r:id="rId2"/>
    <tablePart r:id="rId3"/>
    <tablePart r:id="rId4"/>
    <tablePart r:id="rId5"/>
    <tablePart r:id="rId6"/>
    <tablePart r:id="rId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24"/>
  <sheetViews>
    <sheetView workbookViewId="0">
      <selection activeCell="A4" sqref="A4"/>
    </sheetView>
  </sheetViews>
  <sheetFormatPr defaultColWidth="11.42578125" defaultRowHeight="15" x14ac:dyDescent="0.25"/>
  <sheetData>
    <row r="1" spans="1:48" x14ac:dyDescent="0.25">
      <c r="A1" t="s">
        <v>699</v>
      </c>
      <c r="B1" t="s">
        <v>699</v>
      </c>
      <c r="C1" t="s">
        <v>700</v>
      </c>
      <c r="D1" t="s">
        <v>700</v>
      </c>
      <c r="E1" t="s">
        <v>701</v>
      </c>
      <c r="F1" t="s">
        <v>701</v>
      </c>
      <c r="G1" t="s">
        <v>702</v>
      </c>
      <c r="H1" t="s">
        <v>702</v>
      </c>
      <c r="I1" t="s">
        <v>703</v>
      </c>
      <c r="J1" t="s">
        <v>703</v>
      </c>
      <c r="K1" t="s">
        <v>704</v>
      </c>
      <c r="L1" t="s">
        <v>704</v>
      </c>
      <c r="M1" t="s">
        <v>705</v>
      </c>
      <c r="N1" t="s">
        <v>705</v>
      </c>
      <c r="O1" t="s">
        <v>706</v>
      </c>
      <c r="P1" t="s">
        <v>706</v>
      </c>
      <c r="Q1" t="s">
        <v>707</v>
      </c>
      <c r="R1" t="s">
        <v>707</v>
      </c>
      <c r="S1" t="s">
        <v>798</v>
      </c>
      <c r="T1" t="s">
        <v>798</v>
      </c>
      <c r="U1" t="s">
        <v>806</v>
      </c>
      <c r="V1" t="s">
        <v>806</v>
      </c>
      <c r="W1" t="s">
        <v>808</v>
      </c>
      <c r="X1" t="s">
        <v>808</v>
      </c>
      <c r="Y1" t="s">
        <v>699</v>
      </c>
      <c r="Z1" t="s">
        <v>699</v>
      </c>
      <c r="AA1" t="s">
        <v>700</v>
      </c>
      <c r="AB1" t="s">
        <v>700</v>
      </c>
      <c r="AC1" t="s">
        <v>701</v>
      </c>
      <c r="AD1" t="s">
        <v>701</v>
      </c>
      <c r="AE1" t="s">
        <v>702</v>
      </c>
      <c r="AF1" t="s">
        <v>702</v>
      </c>
      <c r="AG1" t="s">
        <v>703</v>
      </c>
      <c r="AH1" t="s">
        <v>703</v>
      </c>
      <c r="AI1" t="s">
        <v>704</v>
      </c>
      <c r="AJ1" t="s">
        <v>704</v>
      </c>
      <c r="AK1" t="s">
        <v>705</v>
      </c>
      <c r="AL1" t="s">
        <v>705</v>
      </c>
      <c r="AM1" t="s">
        <v>706</v>
      </c>
      <c r="AN1" t="s">
        <v>706</v>
      </c>
      <c r="AO1" t="s">
        <v>707</v>
      </c>
      <c r="AP1" t="s">
        <v>707</v>
      </c>
      <c r="AQ1" t="s">
        <v>798</v>
      </c>
      <c r="AR1" t="s">
        <v>798</v>
      </c>
      <c r="AS1" t="s">
        <v>806</v>
      </c>
      <c r="AT1" t="s">
        <v>806</v>
      </c>
      <c r="AU1" t="s">
        <v>808</v>
      </c>
      <c r="AV1" t="s">
        <v>808</v>
      </c>
    </row>
    <row r="2" spans="1:48" ht="15.75" thickBot="1" x14ac:dyDescent="0.3">
      <c r="A2" s="83" t="s">
        <v>1250</v>
      </c>
      <c r="B2" t="s">
        <v>1251</v>
      </c>
      <c r="C2" s="83" t="s">
        <v>1250</v>
      </c>
      <c r="D2" t="s">
        <v>1251</v>
      </c>
      <c r="E2" s="83" t="s">
        <v>1250</v>
      </c>
      <c r="F2" t="s">
        <v>1251</v>
      </c>
      <c r="G2" s="83" t="s">
        <v>1250</v>
      </c>
      <c r="H2" t="s">
        <v>1251</v>
      </c>
      <c r="I2" s="83" t="s">
        <v>1250</v>
      </c>
      <c r="J2" t="s">
        <v>1251</v>
      </c>
      <c r="K2" s="83" t="s">
        <v>1250</v>
      </c>
      <c r="L2" t="s">
        <v>1251</v>
      </c>
      <c r="M2" s="83" t="s">
        <v>1250</v>
      </c>
      <c r="N2" t="s">
        <v>1251</v>
      </c>
      <c r="O2" s="83" t="s">
        <v>1250</v>
      </c>
      <c r="P2" t="s">
        <v>1251</v>
      </c>
      <c r="Q2" s="83" t="s">
        <v>1250</v>
      </c>
      <c r="R2" t="s">
        <v>1251</v>
      </c>
      <c r="S2" s="83" t="s">
        <v>1250</v>
      </c>
      <c r="T2" t="s">
        <v>1251</v>
      </c>
      <c r="U2" s="83" t="s">
        <v>1250</v>
      </c>
      <c r="V2" t="s">
        <v>1251</v>
      </c>
      <c r="W2" s="83" t="s">
        <v>1250</v>
      </c>
      <c r="X2" t="s">
        <v>1251</v>
      </c>
      <c r="Y2" s="83" t="s">
        <v>1250</v>
      </c>
      <c r="Z2" t="s">
        <v>1251</v>
      </c>
      <c r="AA2" s="83" t="s">
        <v>1250</v>
      </c>
      <c r="AB2" t="s">
        <v>1251</v>
      </c>
      <c r="AC2" s="83" t="s">
        <v>1250</v>
      </c>
      <c r="AD2" t="s">
        <v>1251</v>
      </c>
      <c r="AE2" s="83" t="s">
        <v>1250</v>
      </c>
      <c r="AF2" t="s">
        <v>1251</v>
      </c>
      <c r="AG2" s="83" t="s">
        <v>1250</v>
      </c>
      <c r="AH2" t="s">
        <v>1251</v>
      </c>
      <c r="AI2" s="83" t="s">
        <v>1250</v>
      </c>
      <c r="AJ2" t="s">
        <v>1251</v>
      </c>
      <c r="AK2" s="83" t="s">
        <v>1250</v>
      </c>
      <c r="AL2" t="s">
        <v>1251</v>
      </c>
      <c r="AM2" s="83" t="s">
        <v>1250</v>
      </c>
      <c r="AN2" t="s">
        <v>1251</v>
      </c>
      <c r="AO2" s="83" t="s">
        <v>1250</v>
      </c>
      <c r="AP2" t="s">
        <v>1251</v>
      </c>
      <c r="AQ2" s="83" t="s">
        <v>1250</v>
      </c>
      <c r="AR2" t="s">
        <v>1251</v>
      </c>
      <c r="AS2" s="83" t="s">
        <v>1250</v>
      </c>
      <c r="AT2" t="s">
        <v>1251</v>
      </c>
      <c r="AU2" s="83" t="s">
        <v>1250</v>
      </c>
      <c r="AV2" t="s">
        <v>1251</v>
      </c>
    </row>
    <row r="3" spans="1:48" ht="15.75" thickTop="1" x14ac:dyDescent="0.25">
      <c r="A3" s="73">
        <v>1</v>
      </c>
      <c r="B3" s="74"/>
      <c r="C3" s="74">
        <v>2</v>
      </c>
      <c r="D3" s="74"/>
      <c r="E3" s="74">
        <v>3</v>
      </c>
      <c r="F3" s="74"/>
      <c r="G3" s="74">
        <v>4</v>
      </c>
      <c r="H3" s="74"/>
      <c r="I3" s="74">
        <v>5</v>
      </c>
      <c r="J3" s="74"/>
      <c r="K3" s="74">
        <v>6</v>
      </c>
      <c r="L3" s="74"/>
      <c r="M3" s="74">
        <v>7</v>
      </c>
      <c r="N3" s="74"/>
      <c r="O3" s="74">
        <v>8</v>
      </c>
      <c r="P3" s="74"/>
      <c r="Q3" s="74">
        <v>9</v>
      </c>
      <c r="R3" s="74"/>
      <c r="S3" s="74">
        <v>10</v>
      </c>
      <c r="T3" s="74"/>
      <c r="U3" s="74">
        <v>11</v>
      </c>
      <c r="V3" s="74"/>
      <c r="W3" s="74">
        <v>12</v>
      </c>
      <c r="X3" s="74"/>
      <c r="Y3" s="74">
        <v>13</v>
      </c>
      <c r="Z3" s="74"/>
      <c r="AA3" s="74">
        <v>14</v>
      </c>
      <c r="AB3" s="74"/>
      <c r="AC3" s="74">
        <v>15</v>
      </c>
      <c r="AD3" s="74"/>
      <c r="AE3" s="74">
        <v>16</v>
      </c>
      <c r="AF3" s="74"/>
      <c r="AG3" s="74">
        <v>17</v>
      </c>
      <c r="AH3" s="74"/>
      <c r="AI3" s="74">
        <v>18</v>
      </c>
      <c r="AJ3" s="74"/>
      <c r="AK3" s="74">
        <v>19</v>
      </c>
      <c r="AL3" s="74"/>
      <c r="AM3" s="74">
        <v>20</v>
      </c>
      <c r="AN3" s="74"/>
      <c r="AO3" s="74">
        <v>21</v>
      </c>
      <c r="AP3" s="74"/>
      <c r="AQ3" s="74">
        <v>22</v>
      </c>
      <c r="AR3" s="74"/>
      <c r="AS3" s="74">
        <v>23</v>
      </c>
      <c r="AT3" s="74"/>
      <c r="AU3" s="75">
        <v>24</v>
      </c>
    </row>
    <row r="4" spans="1:48" ht="30" x14ac:dyDescent="0.25">
      <c r="A4" s="76" t="s">
        <v>51</v>
      </c>
      <c r="B4" s="68" t="s">
        <v>37</v>
      </c>
      <c r="C4" s="68" t="s">
        <v>1207</v>
      </c>
      <c r="D4" s="68" t="s">
        <v>1207</v>
      </c>
      <c r="E4" s="68" t="s">
        <v>69</v>
      </c>
      <c r="F4" s="68" t="s">
        <v>69</v>
      </c>
      <c r="G4" s="68" t="s">
        <v>54</v>
      </c>
      <c r="H4" s="68" t="s">
        <v>54</v>
      </c>
      <c r="I4" s="68" t="s">
        <v>42</v>
      </c>
      <c r="J4" s="68" t="s">
        <v>42</v>
      </c>
      <c r="K4" s="69" t="s">
        <v>33</v>
      </c>
      <c r="L4" s="69" t="s">
        <v>33</v>
      </c>
      <c r="M4" s="69" t="s">
        <v>33</v>
      </c>
      <c r="N4" s="69" t="s">
        <v>33</v>
      </c>
      <c r="O4" s="69" t="s">
        <v>33</v>
      </c>
      <c r="P4" s="69" t="s">
        <v>33</v>
      </c>
      <c r="Q4" s="69" t="s">
        <v>500</v>
      </c>
      <c r="R4" s="69" t="s">
        <v>500</v>
      </c>
      <c r="S4" s="70" t="s">
        <v>3</v>
      </c>
      <c r="T4" s="70" t="s">
        <v>3</v>
      </c>
      <c r="U4" s="70" t="s">
        <v>3</v>
      </c>
      <c r="V4" s="70" t="s">
        <v>3</v>
      </c>
      <c r="W4" s="70" t="s">
        <v>7</v>
      </c>
      <c r="X4" s="70" t="s">
        <v>7</v>
      </c>
      <c r="Y4" s="71" t="s">
        <v>13</v>
      </c>
      <c r="Z4" s="71" t="s">
        <v>13</v>
      </c>
      <c r="AA4" s="71" t="s">
        <v>11</v>
      </c>
      <c r="AB4" s="71" t="s">
        <v>11</v>
      </c>
      <c r="AC4" s="71" t="s">
        <v>8</v>
      </c>
      <c r="AD4" s="71" t="s">
        <v>8</v>
      </c>
      <c r="AE4" s="71" t="s">
        <v>14</v>
      </c>
      <c r="AF4" s="71" t="s">
        <v>14</v>
      </c>
      <c r="AG4" s="71" t="s">
        <v>17</v>
      </c>
      <c r="AH4" s="71" t="s">
        <v>17</v>
      </c>
      <c r="AI4" s="70" t="s">
        <v>4</v>
      </c>
      <c r="AJ4" s="70" t="s">
        <v>4</v>
      </c>
      <c r="AK4" s="70" t="s">
        <v>4</v>
      </c>
      <c r="AL4" s="70" t="s">
        <v>4</v>
      </c>
      <c r="AM4" s="70" t="s">
        <v>5</v>
      </c>
      <c r="AN4" s="70" t="s">
        <v>5</v>
      </c>
      <c r="AO4" s="72" t="s">
        <v>32</v>
      </c>
      <c r="AP4" s="72" t="s">
        <v>32</v>
      </c>
      <c r="AQ4" s="72" t="s">
        <v>32</v>
      </c>
      <c r="AR4" s="72" t="s">
        <v>32</v>
      </c>
      <c r="AS4" s="72" t="s">
        <v>628</v>
      </c>
      <c r="AT4" s="72" t="s">
        <v>628</v>
      </c>
      <c r="AU4" s="77" t="s">
        <v>30</v>
      </c>
      <c r="AV4" s="77" t="s">
        <v>30</v>
      </c>
    </row>
    <row r="5" spans="1:48" ht="15.75" thickBot="1" x14ac:dyDescent="0.3">
      <c r="A5" s="78">
        <v>5</v>
      </c>
      <c r="B5" s="82">
        <v>5</v>
      </c>
      <c r="C5" s="79">
        <v>4</v>
      </c>
      <c r="D5" s="79">
        <v>4</v>
      </c>
      <c r="E5" s="79">
        <v>5</v>
      </c>
      <c r="F5" s="79">
        <v>5</v>
      </c>
      <c r="G5" s="79">
        <v>5</v>
      </c>
      <c r="H5" s="79">
        <v>5</v>
      </c>
      <c r="I5" s="79">
        <v>4</v>
      </c>
      <c r="J5" s="79">
        <v>4</v>
      </c>
      <c r="K5" s="80">
        <v>5</v>
      </c>
      <c r="L5" s="80">
        <v>5</v>
      </c>
      <c r="M5" s="79">
        <v>5</v>
      </c>
      <c r="N5" s="79">
        <v>5</v>
      </c>
      <c r="O5" s="79">
        <v>4</v>
      </c>
      <c r="P5" s="79">
        <v>4</v>
      </c>
      <c r="Q5" s="79" t="s">
        <v>1063</v>
      </c>
      <c r="R5" s="79" t="s">
        <v>1063</v>
      </c>
      <c r="S5" s="80">
        <v>4</v>
      </c>
      <c r="T5" s="80">
        <v>4</v>
      </c>
      <c r="U5" s="80">
        <v>4</v>
      </c>
      <c r="V5" s="80">
        <v>4</v>
      </c>
      <c r="W5" s="79">
        <v>5</v>
      </c>
      <c r="X5" s="79">
        <v>5</v>
      </c>
      <c r="Y5" s="79">
        <v>5</v>
      </c>
      <c r="Z5" s="79">
        <v>5</v>
      </c>
      <c r="AA5" s="79">
        <v>5</v>
      </c>
      <c r="AB5" s="79">
        <v>5</v>
      </c>
      <c r="AC5" s="79">
        <v>5</v>
      </c>
      <c r="AD5" s="79">
        <v>5</v>
      </c>
      <c r="AE5" s="79">
        <v>5</v>
      </c>
      <c r="AF5" s="79">
        <v>5</v>
      </c>
      <c r="AG5" s="79" t="s">
        <v>1063</v>
      </c>
      <c r="AH5" s="79" t="s">
        <v>1063</v>
      </c>
      <c r="AI5" s="80">
        <v>3</v>
      </c>
      <c r="AJ5" s="80">
        <v>3</v>
      </c>
      <c r="AK5" s="80">
        <v>4</v>
      </c>
      <c r="AL5" s="80">
        <v>4</v>
      </c>
      <c r="AM5" s="80">
        <v>4</v>
      </c>
      <c r="AN5" s="80">
        <v>4</v>
      </c>
      <c r="AO5" s="80">
        <v>5</v>
      </c>
      <c r="AP5" s="80">
        <v>5</v>
      </c>
      <c r="AQ5" s="80">
        <v>5</v>
      </c>
      <c r="AR5" s="80">
        <v>5</v>
      </c>
      <c r="AS5" s="80">
        <v>4</v>
      </c>
      <c r="AT5" s="80">
        <v>4</v>
      </c>
      <c r="AU5" s="81">
        <v>4</v>
      </c>
      <c r="AV5" s="81">
        <v>4</v>
      </c>
    </row>
    <row r="6" spans="1:48" ht="15.75" thickTop="1" x14ac:dyDescent="0.25"/>
    <row r="7" spans="1:48" x14ac:dyDescent="0.25">
      <c r="A7" t="s">
        <v>1199</v>
      </c>
    </row>
    <row r="9" spans="1:48" x14ac:dyDescent="0.25">
      <c r="C9" s="68" t="s">
        <v>45</v>
      </c>
      <c r="D9" s="68"/>
      <c r="E9" s="68" t="s">
        <v>69</v>
      </c>
      <c r="F9" s="68"/>
      <c r="G9" s="68" t="s">
        <v>54</v>
      </c>
      <c r="H9" s="68"/>
      <c r="I9" s="68" t="s">
        <v>42</v>
      </c>
      <c r="J9" s="68"/>
    </row>
    <row r="10" spans="1:48" ht="15.75" thickBot="1" x14ac:dyDescent="0.3">
      <c r="C10" s="1">
        <v>4</v>
      </c>
      <c r="D10" s="1"/>
      <c r="E10">
        <v>5</v>
      </c>
      <c r="G10" s="79">
        <v>5</v>
      </c>
      <c r="H10" s="79"/>
      <c r="I10" s="79">
        <v>4</v>
      </c>
      <c r="J10" s="82"/>
    </row>
    <row r="11" spans="1:48" ht="15.75" thickTop="1" x14ac:dyDescent="0.25">
      <c r="G11" s="68" t="s">
        <v>46</v>
      </c>
      <c r="H11" s="68"/>
    </row>
    <row r="12" spans="1:48" x14ac:dyDescent="0.25">
      <c r="G12" s="1">
        <v>4</v>
      </c>
      <c r="H12" s="1"/>
    </row>
    <row r="13" spans="1:48" x14ac:dyDescent="0.25">
      <c r="A13" t="s">
        <v>1199</v>
      </c>
    </row>
    <row r="14" spans="1:48" x14ac:dyDescent="0.25">
      <c r="A14" s="76" t="s">
        <v>51</v>
      </c>
      <c r="B14" s="68"/>
      <c r="C14" s="68" t="s">
        <v>1207</v>
      </c>
      <c r="D14" s="68"/>
      <c r="E14" s="68" t="s">
        <v>37</v>
      </c>
      <c r="F14" s="68"/>
      <c r="G14" s="68" t="s">
        <v>69</v>
      </c>
      <c r="H14" s="68"/>
      <c r="I14" s="68" t="s">
        <v>46</v>
      </c>
      <c r="J14" s="68"/>
    </row>
    <row r="15" spans="1:48" ht="15.75" thickBot="1" x14ac:dyDescent="0.3">
      <c r="A15" s="78">
        <v>5</v>
      </c>
      <c r="B15" s="79"/>
      <c r="C15" s="79">
        <v>4</v>
      </c>
      <c r="D15" s="79"/>
      <c r="E15" s="79">
        <v>5</v>
      </c>
      <c r="F15" s="82"/>
      <c r="G15" s="1">
        <v>4</v>
      </c>
      <c r="H15" s="1"/>
      <c r="I15" s="1">
        <v>4</v>
      </c>
      <c r="J15" s="1"/>
    </row>
    <row r="16" spans="1:48" ht="15.75" thickTop="1" x14ac:dyDescent="0.25"/>
    <row r="17" spans="1:10" x14ac:dyDescent="0.25">
      <c r="I17" s="68" t="s">
        <v>42</v>
      </c>
      <c r="J17" s="68"/>
    </row>
    <row r="18" spans="1:10" ht="15.75" thickBot="1" x14ac:dyDescent="0.3">
      <c r="I18" s="79">
        <v>4</v>
      </c>
      <c r="J18" s="82"/>
    </row>
    <row r="19" spans="1:10" ht="15.75" thickTop="1" x14ac:dyDescent="0.25"/>
    <row r="20" spans="1:10" x14ac:dyDescent="0.25">
      <c r="A20" t="s">
        <v>1249</v>
      </c>
    </row>
    <row r="22" spans="1:10" x14ac:dyDescent="0.25">
      <c r="A22" s="76" t="s">
        <v>51</v>
      </c>
      <c r="B22" s="68"/>
      <c r="C22" s="68" t="s">
        <v>1207</v>
      </c>
      <c r="D22" s="68"/>
      <c r="E22" s="68" t="s">
        <v>37</v>
      </c>
      <c r="F22" s="68"/>
      <c r="G22" s="68" t="s">
        <v>54</v>
      </c>
      <c r="H22" s="68"/>
      <c r="I22" s="68" t="s">
        <v>42</v>
      </c>
      <c r="J22" s="68"/>
    </row>
    <row r="23" spans="1:10" ht="15.75" thickBot="1" x14ac:dyDescent="0.3">
      <c r="A23" s="78">
        <v>5</v>
      </c>
      <c r="B23" s="79"/>
      <c r="C23" s="79">
        <v>4</v>
      </c>
      <c r="D23" s="79"/>
      <c r="E23" s="79">
        <v>5</v>
      </c>
      <c r="F23" s="79"/>
      <c r="G23" s="79">
        <v>5</v>
      </c>
      <c r="H23" s="79"/>
      <c r="I23" s="79">
        <v>4</v>
      </c>
      <c r="J23" s="82"/>
    </row>
    <row r="24" spans="1:10" ht="15.75" thickTop="1" x14ac:dyDescent="0.25"/>
  </sheetData>
  <conditionalFormatting sqref="G15:H15">
    <cfRule type="colorScale" priority="2">
      <colorScale>
        <cfvo type="min"/>
        <cfvo type="percentile" val="50"/>
        <cfvo type="max"/>
        <color rgb="FFF8696B"/>
        <color rgb="FFFFEB84"/>
        <color rgb="FF63BE7B"/>
      </colorScale>
    </cfRule>
  </conditionalFormatting>
  <conditionalFormatting sqref="I15:J15">
    <cfRule type="colorScale" priority="1">
      <colorScale>
        <cfvo type="min"/>
        <cfvo type="percentile" val="50"/>
        <cfvo type="max"/>
        <color rgb="FFF8696B"/>
        <color rgb="FFFFEB84"/>
        <color rgb="FF63BE7B"/>
      </colorScale>
    </cfRule>
  </conditionalFormatting>
  <hyperlinks>
    <hyperlink ref="G15" r:id="rId1" display="http://www.routard.com/guide/vietnam/509/avant_le_depart.htm"/>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46"/>
  <sheetViews>
    <sheetView topLeftCell="A18" zoomScale="80" zoomScaleNormal="80" workbookViewId="0">
      <pane ySplit="19" topLeftCell="A37" activePane="bottomLeft" state="frozen"/>
      <selection activeCell="K18" sqref="K18"/>
      <selection pane="bottomLeft" activeCell="M143" sqref="M143:M146"/>
    </sheetView>
  </sheetViews>
  <sheetFormatPr defaultColWidth="9.140625" defaultRowHeight="15" x14ac:dyDescent="0.3"/>
  <cols>
    <col min="1" max="1" width="10.85546875" style="25" customWidth="1"/>
    <col min="2" max="3" width="14.28515625" style="25" customWidth="1"/>
    <col min="4" max="4" width="13.140625" style="25" customWidth="1"/>
    <col min="5" max="5" width="12.5703125" style="25" customWidth="1"/>
    <col min="6" max="6" width="12" style="25" customWidth="1"/>
    <col min="7" max="7" width="12.7109375" style="25" customWidth="1"/>
    <col min="8" max="9" width="14.42578125" style="25" customWidth="1"/>
    <col min="10" max="10" width="11.42578125" style="25" customWidth="1"/>
    <col min="11" max="11" width="76.140625" style="25" customWidth="1"/>
    <col min="12" max="12" width="14.42578125" style="25" customWidth="1"/>
    <col min="13" max="13" width="9.140625" style="25"/>
    <col min="14" max="14" width="11.140625" style="25" customWidth="1"/>
    <col min="15" max="23" width="9.140625" style="25"/>
    <col min="24" max="24" width="20" style="25" customWidth="1"/>
    <col min="25" max="35" width="9.140625" style="25"/>
    <col min="36" max="37" width="9.140625" style="43"/>
    <col min="38" max="38" width="9.140625" style="25"/>
    <col min="39" max="39" width="14.28515625" style="25" customWidth="1"/>
    <col min="40" max="16384" width="9.140625" style="25"/>
  </cols>
  <sheetData>
    <row r="1" spans="1:37" x14ac:dyDescent="0.3">
      <c r="A1" s="44" t="s">
        <v>1088</v>
      </c>
      <c r="B1" s="45"/>
      <c r="C1" s="45"/>
      <c r="D1" s="45"/>
      <c r="E1" s="45"/>
      <c r="F1" s="45"/>
      <c r="G1" s="45"/>
      <c r="H1" s="45"/>
      <c r="I1" s="45"/>
      <c r="J1" s="45"/>
      <c r="K1" s="45"/>
      <c r="L1" s="45"/>
      <c r="M1" s="45"/>
      <c r="N1" s="45"/>
      <c r="O1" s="45"/>
    </row>
    <row r="2" spans="1:37" x14ac:dyDescent="0.3">
      <c r="A2" s="46"/>
      <c r="B2" s="37"/>
      <c r="C2" s="37"/>
      <c r="D2" s="37"/>
      <c r="E2" s="37"/>
      <c r="F2" s="37"/>
      <c r="G2" s="37"/>
      <c r="H2" s="37"/>
      <c r="I2" s="37"/>
      <c r="J2" s="37"/>
      <c r="K2" s="37"/>
      <c r="L2" s="37"/>
      <c r="M2" s="37"/>
      <c r="N2" s="37"/>
      <c r="O2" s="37"/>
    </row>
    <row r="3" spans="1:37" ht="75" x14ac:dyDescent="0.3">
      <c r="A3" s="47" t="s">
        <v>1090</v>
      </c>
      <c r="B3" s="48" t="s">
        <v>1091</v>
      </c>
      <c r="C3" s="37" t="s">
        <v>1106</v>
      </c>
      <c r="D3" s="37" t="s">
        <v>1107</v>
      </c>
      <c r="E3" s="48" t="s">
        <v>1092</v>
      </c>
      <c r="F3" s="48" t="s">
        <v>1105</v>
      </c>
      <c r="G3" s="48" t="s">
        <v>1093</v>
      </c>
      <c r="H3" s="48" t="s">
        <v>1094</v>
      </c>
      <c r="I3" s="48" t="s">
        <v>1095</v>
      </c>
      <c r="J3" s="48" t="s">
        <v>1097</v>
      </c>
      <c r="K3" s="48" t="s">
        <v>1096</v>
      </c>
      <c r="L3" s="48" t="s">
        <v>1098</v>
      </c>
      <c r="M3" s="48" t="s">
        <v>1101</v>
      </c>
      <c r="N3" s="48" t="s">
        <v>1099</v>
      </c>
      <c r="O3" s="48" t="s">
        <v>1100</v>
      </c>
    </row>
    <row r="4" spans="1:37" x14ac:dyDescent="0.3">
      <c r="A4" s="46">
        <v>1200</v>
      </c>
      <c r="B4" s="37">
        <v>1034</v>
      </c>
      <c r="C4" s="37">
        <v>1257</v>
      </c>
      <c r="D4" s="37">
        <v>277</v>
      </c>
      <c r="E4" s="37">
        <v>1800</v>
      </c>
      <c r="F4" s="37">
        <v>1434</v>
      </c>
      <c r="G4" s="37">
        <v>2288</v>
      </c>
      <c r="H4" s="37">
        <v>2100</v>
      </c>
      <c r="I4" s="37">
        <v>220</v>
      </c>
      <c r="J4" s="37">
        <v>260</v>
      </c>
      <c r="K4" s="37">
        <v>240</v>
      </c>
      <c r="L4" s="37">
        <v>1420</v>
      </c>
      <c r="M4" s="37">
        <v>362</v>
      </c>
      <c r="N4" s="37">
        <v>521</v>
      </c>
      <c r="O4" s="37">
        <v>458</v>
      </c>
    </row>
    <row r="5" spans="1:37" x14ac:dyDescent="0.3">
      <c r="A5" s="46">
        <v>547</v>
      </c>
      <c r="B5" s="37">
        <v>720</v>
      </c>
      <c r="C5" s="37"/>
      <c r="D5" s="37"/>
      <c r="E5" s="37"/>
      <c r="F5" s="37"/>
      <c r="G5" s="37"/>
      <c r="H5" s="37"/>
      <c r="I5" s="37"/>
      <c r="J5" s="37"/>
      <c r="K5" s="37"/>
      <c r="L5" s="37"/>
      <c r="M5" s="37"/>
      <c r="N5" s="37"/>
      <c r="O5" s="37"/>
    </row>
    <row r="6" spans="1:37" x14ac:dyDescent="0.3">
      <c r="A6" s="46"/>
      <c r="B6" s="37"/>
      <c r="C6" s="37"/>
      <c r="D6" s="37"/>
      <c r="E6" s="37"/>
      <c r="F6" s="37"/>
      <c r="G6" s="37"/>
      <c r="H6" s="37"/>
      <c r="I6" s="37"/>
      <c r="J6" s="37"/>
      <c r="K6" s="37"/>
      <c r="L6" s="37"/>
      <c r="M6" s="37"/>
      <c r="N6" s="37"/>
      <c r="O6" s="37"/>
    </row>
    <row r="7" spans="1:37" x14ac:dyDescent="0.3">
      <c r="A7" s="46" t="s">
        <v>1103</v>
      </c>
      <c r="B7" s="37" t="s">
        <v>1102</v>
      </c>
      <c r="C7" s="37" t="s">
        <v>1104</v>
      </c>
      <c r="D7" s="37"/>
      <c r="E7" s="37"/>
      <c r="F7" s="37"/>
      <c r="G7" s="37"/>
      <c r="H7" s="37"/>
      <c r="I7" s="37"/>
      <c r="J7" s="37"/>
      <c r="K7" s="37"/>
      <c r="L7" s="37"/>
      <c r="M7" s="37"/>
      <c r="N7" s="37"/>
      <c r="O7" s="37"/>
    </row>
    <row r="8" spans="1:37" x14ac:dyDescent="0.3">
      <c r="A8" s="46">
        <v>360</v>
      </c>
      <c r="B8" s="37">
        <v>448</v>
      </c>
      <c r="C8" s="37">
        <v>3042</v>
      </c>
      <c r="D8" s="37"/>
      <c r="E8" s="37"/>
      <c r="F8" s="37"/>
      <c r="G8" s="37"/>
      <c r="H8" s="37"/>
      <c r="I8" s="37"/>
      <c r="J8" s="37"/>
      <c r="K8" s="37"/>
      <c r="L8" s="37"/>
      <c r="M8" s="37"/>
      <c r="N8" s="37"/>
      <c r="O8" s="37"/>
    </row>
    <row r="9" spans="1:37" x14ac:dyDescent="0.3">
      <c r="A9" s="46"/>
      <c r="B9" s="37"/>
      <c r="C9" s="37"/>
      <c r="D9" s="37"/>
      <c r="E9" s="37"/>
      <c r="F9" s="37"/>
      <c r="G9" s="37"/>
      <c r="H9" s="37"/>
      <c r="I9" s="37"/>
      <c r="J9" s="37"/>
      <c r="K9" s="37"/>
      <c r="L9" s="37"/>
      <c r="M9" s="37"/>
      <c r="N9" s="37"/>
      <c r="O9" s="37"/>
    </row>
    <row r="10" spans="1:37" x14ac:dyDescent="0.3">
      <c r="A10" s="46"/>
      <c r="B10" s="37"/>
      <c r="C10" s="37"/>
      <c r="D10" s="37"/>
      <c r="E10" s="37"/>
      <c r="F10" s="37"/>
      <c r="G10" s="37"/>
      <c r="H10" s="37"/>
      <c r="I10" s="37"/>
      <c r="J10" s="37"/>
      <c r="K10" s="37"/>
      <c r="L10" s="37"/>
      <c r="M10" s="37"/>
      <c r="N10" s="37"/>
      <c r="O10" s="37"/>
    </row>
    <row r="11" spans="1:37" x14ac:dyDescent="0.3">
      <c r="E11" s="37"/>
      <c r="F11" s="37"/>
      <c r="G11" s="37"/>
      <c r="H11" s="37"/>
      <c r="I11" s="37"/>
      <c r="J11" s="37"/>
      <c r="K11" s="37"/>
      <c r="L11" s="37"/>
      <c r="M11" s="37"/>
      <c r="N11" s="37"/>
      <c r="O11" s="37"/>
    </row>
    <row r="12" spans="1:37" x14ac:dyDescent="0.3">
      <c r="A12" s="46"/>
      <c r="B12" s="37"/>
      <c r="C12" s="37"/>
      <c r="D12" s="37"/>
      <c r="E12" s="37"/>
      <c r="F12" s="37"/>
      <c r="G12" s="37"/>
      <c r="H12" s="37"/>
      <c r="I12" s="37"/>
      <c r="J12" s="37"/>
      <c r="K12" s="37"/>
      <c r="L12" s="37"/>
      <c r="M12" s="37"/>
      <c r="N12" s="37"/>
      <c r="O12" s="37"/>
    </row>
    <row r="13" spans="1:37" s="51" customFormat="1" hidden="1" x14ac:dyDescent="0.3">
      <c r="A13" s="49"/>
      <c r="B13" s="50"/>
      <c r="C13" s="50"/>
      <c r="D13" s="50"/>
      <c r="E13" s="50"/>
      <c r="F13" s="50"/>
      <c r="G13" s="50"/>
      <c r="H13" s="50"/>
      <c r="I13" s="50"/>
      <c r="J13" s="50"/>
      <c r="K13" s="50"/>
      <c r="L13" s="50"/>
      <c r="M13" s="50"/>
      <c r="N13" s="50"/>
      <c r="O13" s="50"/>
      <c r="AJ13" s="62"/>
      <c r="AK13" s="62"/>
    </row>
    <row r="14" spans="1:37" ht="15.75" hidden="1" thickBot="1" x14ac:dyDescent="0.35">
      <c r="A14" s="52"/>
      <c r="B14" s="53"/>
      <c r="C14" s="53"/>
      <c r="D14" s="53"/>
      <c r="E14" s="53"/>
      <c r="F14" s="53"/>
      <c r="G14" s="53"/>
      <c r="H14" s="53"/>
      <c r="I14" s="53"/>
      <c r="J14" s="53"/>
      <c r="K14" s="53"/>
      <c r="L14" s="53"/>
      <c r="M14" s="53"/>
      <c r="N14" s="53"/>
      <c r="O14" s="53"/>
    </row>
    <row r="15" spans="1:37" hidden="1" x14ac:dyDescent="0.3">
      <c r="A15" s="44" t="s">
        <v>1089</v>
      </c>
      <c r="B15" s="45"/>
      <c r="C15" s="45"/>
      <c r="D15" s="45"/>
      <c r="E15" s="45"/>
      <c r="F15" s="45"/>
      <c r="G15" s="45"/>
      <c r="H15" s="45"/>
      <c r="I15" s="45"/>
      <c r="J15" s="45"/>
      <c r="K15" s="45"/>
      <c r="L15" s="45"/>
      <c r="M15" s="45"/>
      <c r="N15" s="45"/>
      <c r="O15" s="45"/>
    </row>
    <row r="16" spans="1:37" hidden="1" x14ac:dyDescent="0.3">
      <c r="A16" s="46"/>
      <c r="B16" s="37"/>
      <c r="C16" s="37"/>
      <c r="D16" s="37"/>
      <c r="E16" s="37"/>
      <c r="F16" s="37"/>
      <c r="G16" s="37"/>
      <c r="H16" s="37"/>
      <c r="I16" s="37"/>
      <c r="J16" s="37"/>
      <c r="K16" s="37"/>
      <c r="L16" s="37"/>
      <c r="M16" s="37"/>
      <c r="N16" s="37"/>
      <c r="O16" s="37"/>
    </row>
    <row r="17" spans="1:15" hidden="1" x14ac:dyDescent="0.3">
      <c r="A17" s="46"/>
      <c r="B17" s="37"/>
      <c r="C17" s="37"/>
      <c r="D17" s="37"/>
      <c r="E17" s="37"/>
      <c r="F17" s="37"/>
      <c r="G17" s="37"/>
      <c r="H17" s="37"/>
      <c r="I17" s="37"/>
      <c r="J17" s="37"/>
      <c r="K17" s="37"/>
      <c r="L17" s="37"/>
      <c r="M17" s="37"/>
      <c r="N17" s="37"/>
      <c r="O17" s="37"/>
    </row>
    <row r="18" spans="1:15" hidden="1" x14ac:dyDescent="0.3">
      <c r="A18" s="46"/>
      <c r="B18" s="37"/>
      <c r="C18" s="37"/>
      <c r="D18" s="37"/>
      <c r="E18" s="37"/>
      <c r="F18" s="37"/>
      <c r="G18" s="37"/>
      <c r="H18" s="37"/>
      <c r="I18" s="37"/>
      <c r="J18" s="37"/>
      <c r="K18" s="37"/>
      <c r="L18" s="37"/>
      <c r="M18" s="37"/>
      <c r="N18" s="37"/>
      <c r="O18" s="37"/>
    </row>
    <row r="19" spans="1:15" hidden="1" x14ac:dyDescent="0.3">
      <c r="A19" s="46"/>
      <c r="B19" s="37"/>
      <c r="C19" s="37"/>
      <c r="D19" s="37"/>
      <c r="E19" s="37"/>
      <c r="F19" s="37"/>
      <c r="G19" s="37"/>
      <c r="H19" s="37"/>
      <c r="I19" s="37"/>
      <c r="J19" s="37"/>
      <c r="K19" s="37"/>
      <c r="L19" s="37"/>
      <c r="M19" s="37"/>
      <c r="N19" s="37"/>
      <c r="O19" s="37"/>
    </row>
    <row r="20" spans="1:15" hidden="1" x14ac:dyDescent="0.3">
      <c r="F20" s="37"/>
      <c r="G20" s="37"/>
      <c r="H20" s="37"/>
      <c r="I20" s="37"/>
      <c r="J20" s="37"/>
      <c r="K20" s="37"/>
      <c r="L20" s="37"/>
      <c r="M20" s="37"/>
      <c r="N20" s="37"/>
      <c r="O20" s="37"/>
    </row>
    <row r="21" spans="1:15" hidden="1" x14ac:dyDescent="0.3">
      <c r="F21" s="37"/>
      <c r="G21" s="37"/>
      <c r="H21" s="37"/>
      <c r="I21" s="37"/>
      <c r="J21" s="37"/>
      <c r="K21" s="37"/>
      <c r="L21" s="37"/>
      <c r="M21" s="37"/>
      <c r="N21" s="37"/>
      <c r="O21" s="37"/>
    </row>
    <row r="22" spans="1:15" hidden="1" x14ac:dyDescent="0.3">
      <c r="A22" s="46"/>
      <c r="B22" s="37"/>
      <c r="C22" s="37"/>
      <c r="D22" s="37"/>
      <c r="E22" s="37"/>
      <c r="F22" s="37"/>
      <c r="G22" s="37"/>
      <c r="H22" s="37"/>
      <c r="I22" s="37"/>
      <c r="J22" s="37"/>
      <c r="K22" s="37"/>
      <c r="L22" s="37"/>
      <c r="M22" s="37"/>
      <c r="N22" s="37"/>
      <c r="O22" s="37"/>
    </row>
    <row r="23" spans="1:15" ht="15.75" hidden="1" thickBot="1" x14ac:dyDescent="0.35">
      <c r="A23" s="52"/>
      <c r="B23" s="53"/>
      <c r="C23" s="53"/>
      <c r="D23" s="53"/>
      <c r="E23" s="53"/>
      <c r="F23" s="53"/>
      <c r="G23" s="53"/>
      <c r="H23" s="53"/>
      <c r="I23" s="53"/>
      <c r="J23" s="53"/>
      <c r="K23" s="53"/>
      <c r="L23" s="53"/>
      <c r="M23" s="53"/>
      <c r="N23" s="53"/>
      <c r="O23" s="53"/>
    </row>
    <row r="24" spans="1:15" hidden="1" x14ac:dyDescent="0.3">
      <c r="A24" s="44" t="s">
        <v>1108</v>
      </c>
      <c r="B24" s="45"/>
      <c r="C24" s="45"/>
      <c r="D24" s="45"/>
      <c r="E24" s="45"/>
      <c r="F24" s="45"/>
      <c r="G24" s="45"/>
      <c r="H24" s="45"/>
      <c r="I24" s="45"/>
      <c r="J24" s="45"/>
      <c r="K24" s="45"/>
      <c r="L24" s="45"/>
      <c r="M24" s="45"/>
      <c r="N24" s="45"/>
      <c r="O24" s="45"/>
    </row>
    <row r="25" spans="1:15" hidden="1" x14ac:dyDescent="0.3">
      <c r="A25" s="46" t="s">
        <v>1109</v>
      </c>
      <c r="B25" s="37" t="s">
        <v>1110</v>
      </c>
      <c r="C25" s="37" t="s">
        <v>1111</v>
      </c>
      <c r="D25" s="37" t="s">
        <v>1112</v>
      </c>
      <c r="E25" s="37" t="s">
        <v>1113</v>
      </c>
      <c r="F25" s="37" t="s">
        <v>1113</v>
      </c>
      <c r="G25" s="37"/>
      <c r="H25" s="37"/>
      <c r="I25" s="37"/>
      <c r="J25" s="37"/>
      <c r="K25" s="37"/>
      <c r="L25" s="37"/>
      <c r="M25" s="37"/>
      <c r="N25" s="37"/>
      <c r="O25" s="37"/>
    </row>
    <row r="26" spans="1:15" hidden="1" x14ac:dyDescent="0.3">
      <c r="A26" s="46">
        <v>1843</v>
      </c>
      <c r="B26" s="37">
        <v>4371</v>
      </c>
      <c r="C26" s="37">
        <v>3758</v>
      </c>
      <c r="D26" s="37">
        <v>1735</v>
      </c>
      <c r="E26" s="37">
        <v>2600</v>
      </c>
      <c r="F26" s="37">
        <v>2568</v>
      </c>
      <c r="G26" s="37"/>
      <c r="H26" s="37"/>
      <c r="I26" s="37"/>
      <c r="J26" s="37"/>
      <c r="K26" s="37"/>
      <c r="L26" s="37"/>
      <c r="M26" s="37"/>
      <c r="N26" s="37"/>
      <c r="O26" s="37"/>
    </row>
    <row r="27" spans="1:15" hidden="1" x14ac:dyDescent="0.3">
      <c r="A27" s="46"/>
      <c r="B27" s="37"/>
      <c r="C27" s="37"/>
      <c r="D27" s="37"/>
      <c r="E27" s="37"/>
      <c r="F27" s="37"/>
      <c r="G27" s="37"/>
      <c r="H27" s="37"/>
      <c r="I27" s="37"/>
      <c r="J27" s="37"/>
      <c r="K27" s="37"/>
      <c r="L27" s="37"/>
      <c r="M27" s="37"/>
      <c r="N27" s="37"/>
      <c r="O27" s="37"/>
    </row>
    <row r="28" spans="1:15" hidden="1" x14ac:dyDescent="0.3">
      <c r="A28" s="46"/>
      <c r="B28" s="37"/>
      <c r="C28" s="37"/>
      <c r="D28" s="37"/>
      <c r="E28" s="37"/>
      <c r="F28" s="37"/>
      <c r="G28" s="37"/>
      <c r="H28" s="37"/>
      <c r="I28" s="37"/>
      <c r="J28" s="37"/>
      <c r="K28" s="37"/>
      <c r="L28" s="37"/>
      <c r="M28" s="37"/>
      <c r="N28" s="37"/>
      <c r="O28" s="37"/>
    </row>
    <row r="29" spans="1:15" hidden="1" x14ac:dyDescent="0.3">
      <c r="A29" s="46"/>
      <c r="B29" s="37"/>
      <c r="C29" s="37"/>
      <c r="D29" s="37"/>
      <c r="E29" s="37"/>
      <c r="F29" s="37"/>
      <c r="G29" s="37"/>
      <c r="H29" s="37"/>
      <c r="I29" s="37"/>
      <c r="J29" s="37"/>
      <c r="K29" s="37"/>
      <c r="L29" s="37"/>
      <c r="M29" s="37"/>
      <c r="N29" s="37"/>
      <c r="O29" s="37"/>
    </row>
    <row r="30" spans="1:15" hidden="1" x14ac:dyDescent="0.3">
      <c r="A30" s="46"/>
      <c r="B30" s="37"/>
      <c r="C30" s="37"/>
      <c r="D30" s="37"/>
      <c r="E30" s="37"/>
      <c r="F30" s="37"/>
      <c r="G30" s="37"/>
      <c r="H30" s="37"/>
      <c r="I30" s="37"/>
      <c r="J30" s="37"/>
      <c r="K30" s="37"/>
      <c r="L30" s="37"/>
      <c r="M30" s="37"/>
      <c r="N30" s="37"/>
      <c r="O30" s="37"/>
    </row>
    <row r="31" spans="1:15" hidden="1" x14ac:dyDescent="0.3">
      <c r="A31" s="46"/>
      <c r="B31" s="37"/>
      <c r="C31" s="37"/>
      <c r="D31" s="37"/>
      <c r="E31" s="37"/>
      <c r="F31" s="37"/>
      <c r="G31" s="37"/>
      <c r="H31" s="37"/>
      <c r="I31" s="37"/>
      <c r="J31" s="37"/>
      <c r="K31" s="37"/>
      <c r="L31" s="37"/>
      <c r="M31" s="37"/>
      <c r="N31" s="37"/>
      <c r="O31" s="37"/>
    </row>
    <row r="32" spans="1:15" hidden="1" x14ac:dyDescent="0.3">
      <c r="A32" s="46"/>
      <c r="B32" s="37"/>
      <c r="C32" s="37"/>
      <c r="D32" s="37"/>
      <c r="E32" s="37"/>
      <c r="F32" s="37"/>
      <c r="G32" s="37"/>
      <c r="H32" s="37"/>
      <c r="I32" s="37"/>
      <c r="J32" s="37"/>
      <c r="K32" s="37"/>
      <c r="L32" s="37"/>
      <c r="M32" s="37"/>
      <c r="N32" s="37"/>
      <c r="O32" s="37"/>
    </row>
    <row r="33" spans="1:39" hidden="1" x14ac:dyDescent="0.3">
      <c r="A33" s="46"/>
      <c r="B33" s="37"/>
      <c r="C33" s="37"/>
      <c r="D33" s="37"/>
      <c r="E33" s="37"/>
      <c r="F33" s="37"/>
      <c r="G33" s="37"/>
      <c r="H33" s="37"/>
      <c r="I33" s="37"/>
      <c r="J33" s="37"/>
      <c r="K33" s="37"/>
      <c r="L33" s="37"/>
      <c r="M33" s="37"/>
      <c r="N33" s="37"/>
      <c r="O33" s="37"/>
    </row>
    <row r="34" spans="1:39" ht="15.75" hidden="1" thickBot="1" x14ac:dyDescent="0.35">
      <c r="A34" s="52"/>
      <c r="B34" s="53"/>
      <c r="C34" s="53"/>
      <c r="D34" s="53"/>
      <c r="E34" s="53"/>
      <c r="F34" s="53"/>
      <c r="G34" s="53"/>
      <c r="H34" s="53"/>
      <c r="I34" s="53"/>
      <c r="J34" s="53"/>
      <c r="K34" s="53"/>
      <c r="L34" s="53"/>
      <c r="M34" s="53"/>
      <c r="N34" s="53"/>
      <c r="O34" s="53"/>
    </row>
    <row r="35" spans="1:39" hidden="1" x14ac:dyDescent="0.3"/>
    <row r="36" spans="1:39" ht="30" x14ac:dyDescent="0.3">
      <c r="L36" s="61" t="s">
        <v>699</v>
      </c>
      <c r="M36" s="61" t="s">
        <v>700</v>
      </c>
      <c r="N36" s="61" t="s">
        <v>701</v>
      </c>
      <c r="O36" s="61" t="s">
        <v>702</v>
      </c>
      <c r="P36" s="61" t="s">
        <v>703</v>
      </c>
      <c r="Q36" s="61" t="s">
        <v>704</v>
      </c>
      <c r="R36" s="61" t="s">
        <v>705</v>
      </c>
      <c r="S36" s="61" t="s">
        <v>706</v>
      </c>
      <c r="T36" s="61" t="s">
        <v>707</v>
      </c>
      <c r="U36" s="61" t="s">
        <v>798</v>
      </c>
      <c r="V36" s="61" t="s">
        <v>806</v>
      </c>
      <c r="W36" s="61" t="s">
        <v>808</v>
      </c>
      <c r="X36" s="61" t="s">
        <v>699</v>
      </c>
      <c r="Y36" s="61" t="s">
        <v>700</v>
      </c>
      <c r="Z36" s="61" t="s">
        <v>701</v>
      </c>
      <c r="AA36" s="61" t="s">
        <v>702</v>
      </c>
      <c r="AB36" s="61" t="s">
        <v>703</v>
      </c>
      <c r="AC36" s="61" t="s">
        <v>704</v>
      </c>
      <c r="AD36" s="61" t="s">
        <v>705</v>
      </c>
      <c r="AE36" s="61" t="s">
        <v>706</v>
      </c>
      <c r="AF36" s="61" t="s">
        <v>707</v>
      </c>
      <c r="AG36" s="61" t="s">
        <v>798</v>
      </c>
      <c r="AH36" s="61" t="s">
        <v>806</v>
      </c>
      <c r="AI36" s="61" t="s">
        <v>808</v>
      </c>
      <c r="AJ36" s="63" t="s">
        <v>1232</v>
      </c>
      <c r="AK36" s="63"/>
      <c r="AL36" s="25" t="s">
        <v>1228</v>
      </c>
      <c r="AM36" s="25" t="s">
        <v>1229</v>
      </c>
    </row>
    <row r="37" spans="1:39" ht="45" x14ac:dyDescent="0.3">
      <c r="A37" s="25" t="s">
        <v>1196</v>
      </c>
      <c r="B37" s="34" t="s">
        <v>1114</v>
      </c>
      <c r="G37" s="25" t="s">
        <v>1115</v>
      </c>
      <c r="K37" s="35" t="s">
        <v>1176</v>
      </c>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3"/>
      <c r="AK37" s="63"/>
    </row>
    <row r="38" spans="1:39" x14ac:dyDescent="0.3">
      <c r="A38" s="25" t="s">
        <v>1118</v>
      </c>
      <c r="B38" s="36" t="s">
        <v>1119</v>
      </c>
      <c r="C38" s="37" t="s">
        <v>1120</v>
      </c>
      <c r="D38" s="36" t="s">
        <v>1121</v>
      </c>
      <c r="E38" s="36" t="s">
        <v>1122</v>
      </c>
      <c r="K38" s="25" t="s">
        <v>1201</v>
      </c>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3"/>
      <c r="AK38" s="63"/>
    </row>
    <row r="39" spans="1:39" x14ac:dyDescent="0.3">
      <c r="A39" s="25" t="s">
        <v>1155</v>
      </c>
      <c r="B39" s="25" t="s">
        <v>1125</v>
      </c>
      <c r="D39" s="25" t="s">
        <v>1131</v>
      </c>
      <c r="E39" s="25" t="s">
        <v>1149</v>
      </c>
      <c r="K39" s="25" t="s">
        <v>1205</v>
      </c>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3"/>
      <c r="AK39" s="63"/>
    </row>
    <row r="40" spans="1:39" x14ac:dyDescent="0.3">
      <c r="A40" s="25" t="s">
        <v>1156</v>
      </c>
      <c r="B40" s="25" t="s">
        <v>1126</v>
      </c>
      <c r="D40" s="25" t="s">
        <v>1132</v>
      </c>
      <c r="E40" s="25" t="s">
        <v>1150</v>
      </c>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3"/>
      <c r="AK40" s="63"/>
    </row>
    <row r="41" spans="1:39" x14ac:dyDescent="0.3">
      <c r="A41" s="25" t="s">
        <v>1157</v>
      </c>
      <c r="B41" s="25" t="s">
        <v>1127</v>
      </c>
      <c r="D41" s="25" t="s">
        <v>1133</v>
      </c>
      <c r="E41" s="25" t="s">
        <v>1151</v>
      </c>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3"/>
      <c r="AK41" s="63"/>
    </row>
    <row r="42" spans="1:39" x14ac:dyDescent="0.3">
      <c r="A42" s="25" t="s">
        <v>1158</v>
      </c>
      <c r="B42" s="25" t="s">
        <v>1128</v>
      </c>
      <c r="D42" s="25" t="s">
        <v>1134</v>
      </c>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3"/>
      <c r="AK42" s="63"/>
    </row>
    <row r="43" spans="1:39" x14ac:dyDescent="0.3">
      <c r="A43" s="25" t="s">
        <v>1159</v>
      </c>
      <c r="B43" s="25" t="s">
        <v>1129</v>
      </c>
      <c r="D43" s="25" t="s">
        <v>1135</v>
      </c>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3"/>
      <c r="AK43" s="63"/>
    </row>
    <row r="44" spans="1:39" x14ac:dyDescent="0.3">
      <c r="A44" s="25" t="s">
        <v>1160</v>
      </c>
      <c r="B44" s="25" t="s">
        <v>1130</v>
      </c>
      <c r="D44" s="25" t="s">
        <v>1136</v>
      </c>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3"/>
      <c r="AK44" s="63"/>
    </row>
    <row r="45" spans="1:39" x14ac:dyDescent="0.3">
      <c r="A45" s="38" t="s">
        <v>1161</v>
      </c>
      <c r="B45" s="25" t="s">
        <v>55</v>
      </c>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3"/>
      <c r="AK45" s="63"/>
    </row>
    <row r="46" spans="1:39" x14ac:dyDescent="0.3">
      <c r="A46" s="38" t="s">
        <v>1162</v>
      </c>
      <c r="B46" s="38" t="s">
        <v>1146</v>
      </c>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3"/>
      <c r="AK46" s="63"/>
    </row>
    <row r="47" spans="1:39" x14ac:dyDescent="0.3">
      <c r="A47" s="38" t="s">
        <v>1163</v>
      </c>
      <c r="B47" s="38" t="s">
        <v>1147</v>
      </c>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3"/>
      <c r="AK47" s="63"/>
    </row>
    <row r="48" spans="1:39" x14ac:dyDescent="0.3">
      <c r="A48" s="39" t="s">
        <v>1164</v>
      </c>
      <c r="B48" s="38" t="s">
        <v>1148</v>
      </c>
      <c r="C48" s="37"/>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3"/>
      <c r="AK48" s="63"/>
    </row>
    <row r="49" spans="1:37" x14ac:dyDescent="0.3">
      <c r="A49" s="39" t="s">
        <v>1165</v>
      </c>
      <c r="B49" s="37"/>
      <c r="C49" s="37"/>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3"/>
      <c r="AK49" s="63"/>
    </row>
    <row r="50" spans="1:37" x14ac:dyDescent="0.3">
      <c r="A50" s="39" t="s">
        <v>1166</v>
      </c>
      <c r="B50" s="37"/>
      <c r="C50" s="37"/>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3"/>
      <c r="AK50" s="63"/>
    </row>
    <row r="51" spans="1:37" x14ac:dyDescent="0.3">
      <c r="A51" s="39" t="s">
        <v>1167</v>
      </c>
      <c r="B51" s="37"/>
      <c r="C51" s="37"/>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3"/>
      <c r="AK51" s="63"/>
    </row>
    <row r="52" spans="1:37" x14ac:dyDescent="0.3">
      <c r="A52" s="39" t="s">
        <v>1168</v>
      </c>
      <c r="B52" s="37"/>
      <c r="C52" s="37"/>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3"/>
      <c r="AK52" s="63"/>
    </row>
    <row r="53" spans="1:37" x14ac:dyDescent="0.3">
      <c r="A53" s="39" t="s">
        <v>1169</v>
      </c>
      <c r="B53" s="37"/>
      <c r="C53" s="37"/>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3"/>
      <c r="AK53" s="63"/>
    </row>
    <row r="54" spans="1:37" s="32" customFormat="1" ht="50.25" customHeight="1" x14ac:dyDescent="0.3">
      <c r="A54" s="32" t="s">
        <v>1197</v>
      </c>
      <c r="B54" s="32" t="s">
        <v>1116</v>
      </c>
      <c r="K54" s="35" t="s">
        <v>1177</v>
      </c>
      <c r="L54" s="54" t="s">
        <v>1206</v>
      </c>
      <c r="M54" s="54" t="s">
        <v>1207</v>
      </c>
      <c r="N54" s="54" t="s">
        <v>37</v>
      </c>
      <c r="O54" s="54" t="s">
        <v>69</v>
      </c>
      <c r="P54" s="54" t="s">
        <v>54</v>
      </c>
      <c r="Q54" s="55" t="s">
        <v>1061</v>
      </c>
      <c r="R54" s="55" t="s">
        <v>33</v>
      </c>
      <c r="S54" s="55" t="s">
        <v>33</v>
      </c>
      <c r="T54" s="55" t="s">
        <v>33</v>
      </c>
      <c r="U54" s="55" t="s">
        <v>500</v>
      </c>
      <c r="V54" s="55" t="s">
        <v>1208</v>
      </c>
      <c r="W54" s="55" t="s">
        <v>1209</v>
      </c>
      <c r="X54" s="61"/>
      <c r="Y54" s="61"/>
      <c r="Z54" s="61"/>
      <c r="AA54" s="61"/>
      <c r="AB54" s="61"/>
      <c r="AC54" s="61"/>
      <c r="AD54" s="61"/>
      <c r="AE54" s="61"/>
      <c r="AF54" s="61"/>
      <c r="AG54" s="61"/>
      <c r="AH54" s="61"/>
      <c r="AI54" s="61"/>
      <c r="AJ54" s="63"/>
      <c r="AK54" s="63"/>
    </row>
    <row r="55" spans="1:37" ht="19.5" customHeight="1" x14ac:dyDescent="0.3">
      <c r="A55" s="25" t="s">
        <v>1118</v>
      </c>
      <c r="B55" s="36" t="s">
        <v>1119</v>
      </c>
      <c r="C55" s="25" t="s">
        <v>1130</v>
      </c>
      <c r="D55" s="36" t="s">
        <v>1121</v>
      </c>
      <c r="E55" s="25" t="s">
        <v>1133</v>
      </c>
      <c r="F55" s="36" t="s">
        <v>1123</v>
      </c>
      <c r="G55" s="25" t="s">
        <v>1137</v>
      </c>
      <c r="H55" s="36" t="s">
        <v>1124</v>
      </c>
      <c r="I55" s="25" t="s">
        <v>1141</v>
      </c>
      <c r="J55" s="36" t="s">
        <v>1122</v>
      </c>
      <c r="K55" s="25" t="s">
        <v>1200</v>
      </c>
      <c r="L55" s="61">
        <v>5</v>
      </c>
      <c r="M55" s="61">
        <v>4</v>
      </c>
      <c r="N55" s="61">
        <v>5</v>
      </c>
      <c r="O55" s="61">
        <v>4</v>
      </c>
      <c r="P55" s="61">
        <v>2</v>
      </c>
      <c r="Q55" s="61">
        <v>5</v>
      </c>
      <c r="R55" s="61">
        <v>5</v>
      </c>
      <c r="S55" s="61">
        <v>4</v>
      </c>
      <c r="T55" s="61">
        <v>4</v>
      </c>
      <c r="U55" s="61" t="s">
        <v>1063</v>
      </c>
      <c r="V55" s="61">
        <v>4</v>
      </c>
      <c r="W55" s="61" t="s">
        <v>1214</v>
      </c>
      <c r="X55" s="61"/>
      <c r="Y55" s="61"/>
      <c r="Z55" s="61"/>
      <c r="AA55" s="61"/>
      <c r="AB55" s="61"/>
      <c r="AC55" s="61"/>
      <c r="AD55" s="61"/>
      <c r="AE55" s="61"/>
      <c r="AF55" s="61"/>
      <c r="AG55" s="61"/>
      <c r="AH55" s="61"/>
      <c r="AI55" s="61"/>
      <c r="AJ55" s="63"/>
      <c r="AK55" s="63"/>
    </row>
    <row r="56" spans="1:37" x14ac:dyDescent="0.3">
      <c r="A56" s="25" t="s">
        <v>1155</v>
      </c>
      <c r="B56" s="25" t="s">
        <v>1125</v>
      </c>
      <c r="C56" s="25" t="s">
        <v>1119</v>
      </c>
      <c r="D56" s="25" t="s">
        <v>1131</v>
      </c>
      <c r="E56" s="25" t="s">
        <v>1131</v>
      </c>
      <c r="F56" s="25" t="s">
        <v>1137</v>
      </c>
      <c r="G56" s="25" t="s">
        <v>1138</v>
      </c>
      <c r="H56" s="25" t="s">
        <v>1140</v>
      </c>
      <c r="I56" s="25" t="s">
        <v>1140</v>
      </c>
      <c r="J56" s="25" t="s">
        <v>1149</v>
      </c>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3"/>
      <c r="AK56" s="63"/>
    </row>
    <row r="57" spans="1:37" x14ac:dyDescent="0.3">
      <c r="A57" s="25" t="s">
        <v>1156</v>
      </c>
      <c r="B57" s="25" t="s">
        <v>1126</v>
      </c>
      <c r="C57" s="25" t="s">
        <v>1125</v>
      </c>
      <c r="D57" s="25" t="s">
        <v>1132</v>
      </c>
      <c r="E57" s="25" t="s">
        <v>1132</v>
      </c>
      <c r="F57" s="25" t="s">
        <v>1138</v>
      </c>
      <c r="G57" s="25" t="s">
        <v>1139</v>
      </c>
      <c r="H57" s="25" t="s">
        <v>1141</v>
      </c>
      <c r="I57" s="25" t="s">
        <v>1124</v>
      </c>
      <c r="J57" s="25" t="s">
        <v>1150</v>
      </c>
      <c r="L57" s="61"/>
      <c r="M57" s="61"/>
      <c r="N57" s="61"/>
      <c r="O57" s="61"/>
      <c r="P57" s="61" t="s">
        <v>1195</v>
      </c>
      <c r="Q57" s="61"/>
      <c r="R57" s="61"/>
      <c r="S57" s="61"/>
      <c r="T57" s="61"/>
      <c r="U57" s="61"/>
      <c r="V57" s="61"/>
      <c r="W57" s="61"/>
      <c r="X57" s="61"/>
      <c r="Y57" s="61"/>
      <c r="Z57" s="61"/>
      <c r="AA57" s="61"/>
      <c r="AB57" s="61"/>
      <c r="AC57" s="61"/>
      <c r="AD57" s="61"/>
      <c r="AE57" s="61"/>
      <c r="AF57" s="61"/>
      <c r="AG57" s="61"/>
      <c r="AH57" s="61"/>
      <c r="AI57" s="61"/>
      <c r="AJ57" s="63"/>
      <c r="AK57" s="63"/>
    </row>
    <row r="58" spans="1:37" ht="30" x14ac:dyDescent="0.3">
      <c r="A58" s="25" t="s">
        <v>1157</v>
      </c>
      <c r="B58" s="25" t="s">
        <v>1127</v>
      </c>
      <c r="C58" s="25" t="s">
        <v>1126</v>
      </c>
      <c r="D58" s="25" t="s">
        <v>1133</v>
      </c>
      <c r="E58" s="25" t="s">
        <v>1121</v>
      </c>
      <c r="F58" s="25" t="s">
        <v>1139</v>
      </c>
      <c r="G58" s="25" t="s">
        <v>1123</v>
      </c>
      <c r="H58" s="38" t="s">
        <v>1142</v>
      </c>
      <c r="I58" s="38" t="s">
        <v>1142</v>
      </c>
      <c r="J58" s="25" t="s">
        <v>1151</v>
      </c>
      <c r="L58" s="61"/>
      <c r="M58" s="61"/>
      <c r="N58" s="61"/>
      <c r="O58" s="61"/>
      <c r="P58" s="61"/>
      <c r="Q58" s="55" t="s">
        <v>1061</v>
      </c>
      <c r="R58" s="55" t="s">
        <v>33</v>
      </c>
      <c r="S58" s="55" t="s">
        <v>33</v>
      </c>
      <c r="T58" s="61" t="s">
        <v>1210</v>
      </c>
      <c r="U58" s="61" t="s">
        <v>500</v>
      </c>
      <c r="V58" s="61" t="s">
        <v>500</v>
      </c>
      <c r="W58" s="61"/>
      <c r="X58" s="61" t="s">
        <v>1212</v>
      </c>
      <c r="Y58" s="61"/>
      <c r="Z58" s="61"/>
      <c r="AA58" s="61"/>
      <c r="AB58" s="61"/>
      <c r="AC58" s="61"/>
      <c r="AD58" s="61"/>
      <c r="AE58" s="61"/>
      <c r="AF58" s="61"/>
      <c r="AG58" s="61"/>
      <c r="AH58" s="61"/>
      <c r="AI58" s="61"/>
      <c r="AJ58" s="63"/>
      <c r="AK58" s="63"/>
    </row>
    <row r="59" spans="1:37" ht="30" x14ac:dyDescent="0.3">
      <c r="A59" s="25" t="s">
        <v>1158</v>
      </c>
      <c r="B59" s="25" t="s">
        <v>1128</v>
      </c>
      <c r="C59" s="25" t="s">
        <v>1127</v>
      </c>
      <c r="D59" s="25" t="s">
        <v>1134</v>
      </c>
      <c r="E59" s="25" t="s">
        <v>1134</v>
      </c>
      <c r="H59" s="38" t="s">
        <v>1143</v>
      </c>
      <c r="I59" s="38" t="s">
        <v>1143</v>
      </c>
      <c r="J59" s="38" t="s">
        <v>1152</v>
      </c>
      <c r="L59" s="61"/>
      <c r="M59" s="61"/>
      <c r="N59" s="61"/>
      <c r="O59" s="61"/>
      <c r="P59" s="61"/>
      <c r="Q59" s="61">
        <v>5</v>
      </c>
      <c r="R59" s="61">
        <v>5</v>
      </c>
      <c r="S59" s="56">
        <v>4</v>
      </c>
      <c r="T59" s="61" t="s">
        <v>1211</v>
      </c>
      <c r="U59" s="61" t="s">
        <v>1063</v>
      </c>
      <c r="V59" s="56">
        <v>4</v>
      </c>
      <c r="W59" s="61"/>
      <c r="X59" s="61"/>
      <c r="Y59" s="61"/>
      <c r="Z59" s="61"/>
      <c r="AA59" s="61"/>
      <c r="AB59" s="61"/>
      <c r="AC59" s="61"/>
      <c r="AD59" s="61"/>
      <c r="AE59" s="61"/>
      <c r="AF59" s="61"/>
      <c r="AG59" s="61"/>
      <c r="AH59" s="61"/>
      <c r="AI59" s="61"/>
      <c r="AJ59" s="63"/>
      <c r="AK59" s="63"/>
    </row>
    <row r="60" spans="1:37" x14ac:dyDescent="0.3">
      <c r="A60" s="25" t="s">
        <v>1159</v>
      </c>
      <c r="B60" s="25" t="s">
        <v>1129</v>
      </c>
      <c r="C60" s="25" t="s">
        <v>1128</v>
      </c>
      <c r="D60" s="25" t="s">
        <v>1135</v>
      </c>
      <c r="E60" s="25" t="s">
        <v>1135</v>
      </c>
      <c r="H60" s="38" t="s">
        <v>1144</v>
      </c>
      <c r="I60" s="38" t="s">
        <v>1144</v>
      </c>
      <c r="J60" s="38" t="s">
        <v>1153</v>
      </c>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3"/>
      <c r="AK60" s="63"/>
    </row>
    <row r="61" spans="1:37" ht="45" x14ac:dyDescent="0.3">
      <c r="A61" s="25" t="s">
        <v>1160</v>
      </c>
      <c r="B61" s="25" t="s">
        <v>1130</v>
      </c>
      <c r="C61" s="25" t="s">
        <v>1129</v>
      </c>
      <c r="D61" s="25" t="s">
        <v>1136</v>
      </c>
      <c r="E61" s="25" t="s">
        <v>1136</v>
      </c>
      <c r="H61" s="38" t="s">
        <v>1145</v>
      </c>
      <c r="I61" s="38" t="s">
        <v>1145</v>
      </c>
      <c r="J61" s="38" t="s">
        <v>1154</v>
      </c>
      <c r="L61" s="54" t="s">
        <v>1206</v>
      </c>
      <c r="M61" s="54" t="s">
        <v>1207</v>
      </c>
      <c r="N61" s="54" t="s">
        <v>37</v>
      </c>
      <c r="O61" s="54" t="s">
        <v>54</v>
      </c>
      <c r="P61" s="54" t="s">
        <v>1213</v>
      </c>
      <c r="Q61" s="54" t="s">
        <v>42</v>
      </c>
      <c r="R61" s="55" t="s">
        <v>33</v>
      </c>
      <c r="S61" s="55" t="s">
        <v>33</v>
      </c>
      <c r="T61" s="55" t="s">
        <v>33</v>
      </c>
      <c r="U61" s="55" t="s">
        <v>500</v>
      </c>
      <c r="V61" s="55" t="s">
        <v>1208</v>
      </c>
      <c r="W61" s="55" t="s">
        <v>1209</v>
      </c>
      <c r="X61" s="61"/>
      <c r="Y61" s="61"/>
      <c r="Z61" s="61"/>
      <c r="AA61" s="61"/>
      <c r="AB61" s="61"/>
      <c r="AC61" s="61"/>
      <c r="AD61" s="61"/>
      <c r="AE61" s="61"/>
      <c r="AF61" s="61"/>
      <c r="AG61" s="61"/>
      <c r="AH61" s="61"/>
      <c r="AI61" s="61"/>
      <c r="AJ61" s="63"/>
      <c r="AK61" s="63"/>
    </row>
    <row r="62" spans="1:37" ht="30" x14ac:dyDescent="0.3">
      <c r="A62" s="38" t="s">
        <v>1161</v>
      </c>
      <c r="B62" s="25" t="s">
        <v>55</v>
      </c>
      <c r="C62" s="25" t="s">
        <v>1130</v>
      </c>
      <c r="L62" s="61">
        <v>5</v>
      </c>
      <c r="M62" s="61">
        <v>4</v>
      </c>
      <c r="N62" s="61">
        <v>5</v>
      </c>
      <c r="O62" s="61">
        <v>5</v>
      </c>
      <c r="P62" s="61">
        <v>4</v>
      </c>
      <c r="Q62" s="61">
        <v>4</v>
      </c>
      <c r="R62" s="61">
        <v>5</v>
      </c>
      <c r="S62" s="61">
        <v>4</v>
      </c>
      <c r="T62" s="61">
        <v>4</v>
      </c>
      <c r="U62" s="61" t="s">
        <v>1063</v>
      </c>
      <c r="V62" s="61">
        <v>4</v>
      </c>
      <c r="W62" s="61" t="s">
        <v>1214</v>
      </c>
      <c r="X62" s="61"/>
      <c r="Y62" s="61"/>
      <c r="Z62" s="61"/>
      <c r="AA62" s="61"/>
      <c r="AB62" s="61"/>
      <c r="AC62" s="61"/>
      <c r="AD62" s="61"/>
      <c r="AE62" s="61"/>
      <c r="AF62" s="61"/>
      <c r="AG62" s="61"/>
      <c r="AH62" s="61"/>
      <c r="AI62" s="61"/>
      <c r="AJ62" s="63"/>
      <c r="AK62" s="63"/>
    </row>
    <row r="63" spans="1:37" x14ac:dyDescent="0.3">
      <c r="A63" s="38" t="s">
        <v>1162</v>
      </c>
      <c r="B63" s="38" t="s">
        <v>1146</v>
      </c>
      <c r="C63" s="25" t="s">
        <v>55</v>
      </c>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3"/>
      <c r="AK63" s="63"/>
    </row>
    <row r="64" spans="1:37" x14ac:dyDescent="0.3">
      <c r="A64" s="38" t="s">
        <v>1163</v>
      </c>
      <c r="B64" s="38" t="s">
        <v>1147</v>
      </c>
      <c r="C64" s="38" t="s">
        <v>1146</v>
      </c>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3"/>
      <c r="AK64" s="63"/>
    </row>
    <row r="65" spans="1:37" x14ac:dyDescent="0.3">
      <c r="A65" s="39" t="s">
        <v>1164</v>
      </c>
      <c r="B65" s="38" t="s">
        <v>1148</v>
      </c>
      <c r="C65" s="38" t="s">
        <v>1147</v>
      </c>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3"/>
      <c r="AK65" s="63"/>
    </row>
    <row r="66" spans="1:37" x14ac:dyDescent="0.3">
      <c r="A66" s="39" t="s">
        <v>1165</v>
      </c>
      <c r="C66" s="38" t="s">
        <v>1148</v>
      </c>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3"/>
      <c r="AK66" s="63"/>
    </row>
    <row r="67" spans="1:37" ht="33.75" customHeight="1" x14ac:dyDescent="0.3">
      <c r="A67" s="39" t="s">
        <v>1166</v>
      </c>
      <c r="B67" s="110"/>
      <c r="C67" s="110"/>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3"/>
      <c r="AK67" s="63"/>
    </row>
    <row r="68" spans="1:37" x14ac:dyDescent="0.3">
      <c r="A68" s="39" t="s">
        <v>1167</v>
      </c>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3"/>
      <c r="AK68" s="63"/>
    </row>
    <row r="69" spans="1:37" x14ac:dyDescent="0.3">
      <c r="A69" s="39" t="s">
        <v>1168</v>
      </c>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3"/>
      <c r="AK69" s="63"/>
    </row>
    <row r="70" spans="1:37" x14ac:dyDescent="0.3">
      <c r="A70" s="39" t="s">
        <v>1169</v>
      </c>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3"/>
      <c r="AK70" s="63"/>
    </row>
    <row r="71" spans="1:37" ht="66.75" customHeight="1" x14ac:dyDescent="0.3">
      <c r="A71" s="25" t="s">
        <v>1197</v>
      </c>
      <c r="B71" s="34" t="s">
        <v>1175</v>
      </c>
      <c r="I71" s="25" t="s">
        <v>1199</v>
      </c>
      <c r="K71" s="35" t="s">
        <v>1178</v>
      </c>
      <c r="L71" s="54" t="s">
        <v>1221</v>
      </c>
      <c r="M71" s="54" t="s">
        <v>1207</v>
      </c>
      <c r="N71" s="54" t="s">
        <v>37</v>
      </c>
      <c r="O71" s="54" t="s">
        <v>54</v>
      </c>
      <c r="P71" s="54" t="s">
        <v>1213</v>
      </c>
      <c r="Q71" s="54" t="s">
        <v>42</v>
      </c>
      <c r="R71" s="55" t="s">
        <v>33</v>
      </c>
      <c r="S71" s="55" t="s">
        <v>33</v>
      </c>
      <c r="T71" s="55" t="s">
        <v>33</v>
      </c>
      <c r="U71" s="55" t="s">
        <v>500</v>
      </c>
      <c r="V71" s="57" t="s">
        <v>3</v>
      </c>
      <c r="W71" s="57" t="s">
        <v>3</v>
      </c>
      <c r="X71" s="57" t="s">
        <v>7</v>
      </c>
      <c r="Y71" s="57" t="s">
        <v>4</v>
      </c>
      <c r="Z71" s="57" t="s">
        <v>16</v>
      </c>
      <c r="AA71" s="61"/>
      <c r="AB71" s="111" t="s">
        <v>1227</v>
      </c>
      <c r="AC71" s="111"/>
      <c r="AD71" s="111"/>
      <c r="AE71" s="111"/>
      <c r="AF71" s="59" t="s">
        <v>32</v>
      </c>
      <c r="AG71" s="59" t="s">
        <v>32</v>
      </c>
      <c r="AH71" s="59" t="s">
        <v>30</v>
      </c>
      <c r="AI71" s="61"/>
      <c r="AJ71" s="63"/>
      <c r="AK71" s="63"/>
    </row>
    <row r="72" spans="1:37" x14ac:dyDescent="0.3">
      <c r="A72" s="25" t="s">
        <v>1118</v>
      </c>
      <c r="B72" s="36" t="s">
        <v>1119</v>
      </c>
      <c r="C72" s="25" t="s">
        <v>1130</v>
      </c>
      <c r="D72" s="36" t="s">
        <v>1121</v>
      </c>
      <c r="E72" s="40" t="s">
        <v>1133</v>
      </c>
      <c r="F72" s="41" t="s">
        <v>1137</v>
      </c>
      <c r="G72" s="39" t="s">
        <v>1124</v>
      </c>
      <c r="H72" s="41" t="s">
        <v>1170</v>
      </c>
      <c r="I72" s="36" t="s">
        <v>1122</v>
      </c>
      <c r="J72" s="36" t="s">
        <v>1151</v>
      </c>
      <c r="K72" s="25" t="s">
        <v>1117</v>
      </c>
      <c r="L72" s="61">
        <v>5</v>
      </c>
      <c r="M72" s="61">
        <v>4</v>
      </c>
      <c r="N72" s="61">
        <v>5</v>
      </c>
      <c r="O72" s="61">
        <v>5</v>
      </c>
      <c r="P72" s="61">
        <v>4</v>
      </c>
      <c r="Q72" s="61">
        <v>4</v>
      </c>
      <c r="R72" s="61">
        <v>5</v>
      </c>
      <c r="S72" s="61">
        <v>4</v>
      </c>
      <c r="T72" s="61">
        <v>4</v>
      </c>
      <c r="U72" s="61" t="s">
        <v>1063</v>
      </c>
      <c r="V72" s="56">
        <v>4</v>
      </c>
      <c r="W72" s="56">
        <v>5</v>
      </c>
      <c r="X72" s="1">
        <v>5</v>
      </c>
      <c r="Y72" s="61" t="s">
        <v>1063</v>
      </c>
      <c r="Z72" s="1">
        <v>3</v>
      </c>
      <c r="AA72" s="61"/>
      <c r="AB72" s="61"/>
      <c r="AC72" s="61"/>
      <c r="AD72" s="61"/>
      <c r="AE72" s="61"/>
      <c r="AF72" s="1">
        <v>5</v>
      </c>
      <c r="AG72" s="1">
        <v>4</v>
      </c>
      <c r="AH72" s="1">
        <v>4</v>
      </c>
      <c r="AI72" s="61"/>
      <c r="AJ72" s="63"/>
      <c r="AK72" s="63"/>
    </row>
    <row r="73" spans="1:37" x14ac:dyDescent="0.3">
      <c r="A73" s="25" t="s">
        <v>1155</v>
      </c>
      <c r="B73" s="25" t="s">
        <v>1125</v>
      </c>
      <c r="C73" s="25" t="s">
        <v>1119</v>
      </c>
      <c r="D73" s="25" t="s">
        <v>1131</v>
      </c>
      <c r="E73" s="40" t="s">
        <v>1131</v>
      </c>
      <c r="F73" s="25" t="s">
        <v>1131</v>
      </c>
      <c r="G73" s="38" t="s">
        <v>1140</v>
      </c>
      <c r="H73" s="25" t="s">
        <v>1171</v>
      </c>
      <c r="I73" s="25" t="s">
        <v>1149</v>
      </c>
      <c r="J73" s="25" t="s">
        <v>1149</v>
      </c>
      <c r="K73" s="25" t="s">
        <v>1215</v>
      </c>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3"/>
      <c r="AK73" s="63"/>
    </row>
    <row r="74" spans="1:37" x14ac:dyDescent="0.3">
      <c r="A74" s="25" t="s">
        <v>1156</v>
      </c>
      <c r="B74" s="25" t="s">
        <v>1126</v>
      </c>
      <c r="C74" s="25" t="s">
        <v>1125</v>
      </c>
      <c r="D74" s="25" t="s">
        <v>1132</v>
      </c>
      <c r="E74" s="40" t="s">
        <v>1132</v>
      </c>
      <c r="F74" s="25" t="s">
        <v>1132</v>
      </c>
      <c r="G74" s="38" t="s">
        <v>1141</v>
      </c>
      <c r="H74" s="25" t="s">
        <v>1172</v>
      </c>
      <c r="I74" s="25" t="s">
        <v>1150</v>
      </c>
      <c r="J74" s="25" t="s">
        <v>1150</v>
      </c>
      <c r="K74" s="25" t="s">
        <v>1248</v>
      </c>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3"/>
      <c r="AK74" s="63"/>
    </row>
    <row r="75" spans="1:37" ht="60" x14ac:dyDescent="0.3">
      <c r="A75" s="25" t="s">
        <v>1157</v>
      </c>
      <c r="B75" s="25" t="s">
        <v>1127</v>
      </c>
      <c r="C75" s="25" t="s">
        <v>1126</v>
      </c>
      <c r="D75" s="25" t="s">
        <v>1133</v>
      </c>
      <c r="E75" s="42" t="s">
        <v>1121</v>
      </c>
      <c r="F75" s="25" t="s">
        <v>1133</v>
      </c>
      <c r="G75" s="38" t="s">
        <v>1142</v>
      </c>
      <c r="H75" s="25" t="s">
        <v>1173</v>
      </c>
      <c r="I75" s="25" t="s">
        <v>1151</v>
      </c>
      <c r="L75" s="54" t="s">
        <v>1221</v>
      </c>
      <c r="M75" s="54" t="s">
        <v>1207</v>
      </c>
      <c r="N75" s="54" t="s">
        <v>37</v>
      </c>
      <c r="O75" s="54" t="s">
        <v>54</v>
      </c>
      <c r="P75" s="54" t="s">
        <v>1213</v>
      </c>
      <c r="Q75" s="54" t="s">
        <v>42</v>
      </c>
      <c r="R75" s="55" t="s">
        <v>33</v>
      </c>
      <c r="S75" s="55" t="s">
        <v>33</v>
      </c>
      <c r="T75" s="55" t="s">
        <v>33</v>
      </c>
      <c r="U75" s="55" t="s">
        <v>500</v>
      </c>
      <c r="V75" s="55" t="s">
        <v>1208</v>
      </c>
      <c r="W75" s="58" t="s">
        <v>1222</v>
      </c>
      <c r="X75" s="61"/>
      <c r="Y75" s="61"/>
      <c r="Z75" s="61"/>
      <c r="AA75" s="61"/>
      <c r="AB75" s="61"/>
      <c r="AC75" s="61"/>
      <c r="AD75" s="61"/>
      <c r="AE75" s="61"/>
      <c r="AF75" s="61"/>
      <c r="AJ75" s="63"/>
      <c r="AK75" s="63"/>
    </row>
    <row r="76" spans="1:37" x14ac:dyDescent="0.3">
      <c r="A76" s="25" t="s">
        <v>1158</v>
      </c>
      <c r="B76" s="25" t="s">
        <v>1128</v>
      </c>
      <c r="C76" s="25" t="s">
        <v>1127</v>
      </c>
      <c r="D76" s="25" t="s">
        <v>1134</v>
      </c>
      <c r="E76" s="40" t="s">
        <v>1134</v>
      </c>
      <c r="F76" s="25" t="s">
        <v>1134</v>
      </c>
      <c r="G76" s="38" t="s">
        <v>1143</v>
      </c>
      <c r="H76" s="25" t="s">
        <v>1174</v>
      </c>
      <c r="L76" s="61">
        <v>5</v>
      </c>
      <c r="M76" s="61">
        <v>4</v>
      </c>
      <c r="N76" s="61">
        <v>5</v>
      </c>
      <c r="O76" s="61">
        <v>5</v>
      </c>
      <c r="P76" s="61">
        <v>4</v>
      </c>
      <c r="Q76" s="61">
        <v>4</v>
      </c>
      <c r="R76" s="61">
        <v>5</v>
      </c>
      <c r="S76" s="61">
        <v>4</v>
      </c>
      <c r="T76" s="61">
        <v>4</v>
      </c>
      <c r="U76" s="61" t="s">
        <v>1063</v>
      </c>
      <c r="V76" s="61">
        <v>4</v>
      </c>
      <c r="W76" s="56">
        <v>5</v>
      </c>
      <c r="X76" s="61"/>
      <c r="Y76" s="61"/>
      <c r="Z76" s="61"/>
      <c r="AA76" s="61"/>
      <c r="AB76" s="61"/>
      <c r="AC76" s="61"/>
      <c r="AD76" s="61"/>
      <c r="AE76" s="61"/>
      <c r="AF76" s="61"/>
      <c r="AJ76" s="63"/>
      <c r="AK76" s="63"/>
    </row>
    <row r="77" spans="1:37" x14ac:dyDescent="0.3">
      <c r="A77" s="25" t="s">
        <v>1159</v>
      </c>
      <c r="B77" s="25" t="s">
        <v>1129</v>
      </c>
      <c r="C77" s="25" t="s">
        <v>1128</v>
      </c>
      <c r="D77" s="25" t="s">
        <v>1135</v>
      </c>
      <c r="E77" s="40" t="s">
        <v>1135</v>
      </c>
      <c r="F77" s="25" t="s">
        <v>1135</v>
      </c>
      <c r="G77" s="38" t="s">
        <v>1144</v>
      </c>
      <c r="L77" s="61"/>
      <c r="M77" s="61"/>
      <c r="N77" s="61"/>
      <c r="O77" s="61"/>
      <c r="P77" s="61"/>
      <c r="Q77" s="61"/>
      <c r="R77" s="61"/>
      <c r="S77" s="61"/>
      <c r="U77" s="61"/>
      <c r="V77" s="61"/>
      <c r="W77" s="61"/>
      <c r="X77" s="61"/>
      <c r="Y77" s="61"/>
      <c r="Z77" s="61"/>
      <c r="AA77" s="61"/>
      <c r="AB77" s="61"/>
      <c r="AC77" s="61"/>
      <c r="AD77" s="61"/>
      <c r="AE77" s="61"/>
      <c r="AF77" s="61"/>
      <c r="AG77" s="61"/>
      <c r="AH77" s="61"/>
      <c r="AI77" s="61"/>
      <c r="AJ77" s="63"/>
      <c r="AK77" s="63"/>
    </row>
    <row r="78" spans="1:37" ht="45" x14ac:dyDescent="0.3">
      <c r="A78" s="25" t="s">
        <v>1160</v>
      </c>
      <c r="B78" s="25" t="s">
        <v>1130</v>
      </c>
      <c r="C78" s="25" t="s">
        <v>1129</v>
      </c>
      <c r="D78" s="25" t="s">
        <v>1136</v>
      </c>
      <c r="E78" s="40" t="s">
        <v>1136</v>
      </c>
      <c r="F78" s="25" t="s">
        <v>1136</v>
      </c>
      <c r="G78" s="38" t="s">
        <v>1145</v>
      </c>
      <c r="L78" s="54" t="s">
        <v>1221</v>
      </c>
      <c r="M78" s="54" t="s">
        <v>1207</v>
      </c>
      <c r="N78" s="54" t="s">
        <v>37</v>
      </c>
      <c r="O78" s="54" t="s">
        <v>54</v>
      </c>
      <c r="P78" s="54" t="s">
        <v>1246</v>
      </c>
      <c r="Q78" s="55" t="s">
        <v>33</v>
      </c>
      <c r="R78" s="55" t="s">
        <v>33</v>
      </c>
      <c r="S78" s="55" t="s">
        <v>33</v>
      </c>
      <c r="T78" s="55" t="s">
        <v>500</v>
      </c>
      <c r="U78" s="57" t="s">
        <v>3</v>
      </c>
      <c r="V78" s="57" t="s">
        <v>3</v>
      </c>
      <c r="W78" s="57" t="s">
        <v>7</v>
      </c>
      <c r="X78" s="60" t="s">
        <v>13</v>
      </c>
      <c r="Y78" s="60" t="s">
        <v>11</v>
      </c>
      <c r="Z78" s="60" t="s">
        <v>8</v>
      </c>
      <c r="AA78" s="60" t="s">
        <v>1245</v>
      </c>
      <c r="AB78" s="60" t="s">
        <v>17</v>
      </c>
      <c r="AC78" s="57" t="s">
        <v>4</v>
      </c>
      <c r="AD78" s="57" t="s">
        <v>4</v>
      </c>
      <c r="AE78" s="57" t="s">
        <v>5</v>
      </c>
      <c r="AF78" s="57" t="s">
        <v>5</v>
      </c>
      <c r="AG78" s="59" t="s">
        <v>32</v>
      </c>
      <c r="AH78" s="59" t="s">
        <v>32</v>
      </c>
      <c r="AI78" s="59" t="s">
        <v>30</v>
      </c>
      <c r="AJ78" s="63"/>
      <c r="AK78" s="63"/>
    </row>
    <row r="79" spans="1:37" x14ac:dyDescent="0.3">
      <c r="A79" s="38" t="s">
        <v>1161</v>
      </c>
      <c r="B79" s="25" t="s">
        <v>55</v>
      </c>
      <c r="C79" s="25" t="s">
        <v>1130</v>
      </c>
      <c r="D79" s="25" t="s">
        <v>1137</v>
      </c>
      <c r="E79" s="40" t="s">
        <v>1137</v>
      </c>
      <c r="F79" s="42" t="s">
        <v>1121</v>
      </c>
      <c r="L79" s="61">
        <v>5</v>
      </c>
      <c r="M79" s="61">
        <v>4</v>
      </c>
      <c r="N79" s="61">
        <v>5</v>
      </c>
      <c r="O79" s="61">
        <v>5</v>
      </c>
      <c r="P79" s="61">
        <v>4</v>
      </c>
      <c r="Q79" s="1">
        <v>5</v>
      </c>
      <c r="R79" s="61">
        <v>5</v>
      </c>
      <c r="S79" s="61">
        <v>4</v>
      </c>
      <c r="T79" s="61" t="s">
        <v>1063</v>
      </c>
      <c r="U79" s="1">
        <v>4</v>
      </c>
      <c r="V79" s="1">
        <v>4</v>
      </c>
      <c r="W79" s="61">
        <v>5</v>
      </c>
      <c r="X79" s="61">
        <v>5</v>
      </c>
      <c r="Y79" s="61">
        <v>5</v>
      </c>
      <c r="Z79" s="61">
        <v>5</v>
      </c>
      <c r="AA79" s="61">
        <v>5</v>
      </c>
      <c r="AB79" s="61" t="s">
        <v>1063</v>
      </c>
      <c r="AC79" s="1">
        <v>3</v>
      </c>
      <c r="AD79" s="1">
        <v>4</v>
      </c>
      <c r="AE79" s="1">
        <v>4</v>
      </c>
      <c r="AF79" s="1">
        <v>5</v>
      </c>
      <c r="AG79" s="1">
        <v>5</v>
      </c>
      <c r="AH79" s="1">
        <v>4</v>
      </c>
      <c r="AI79" s="1">
        <v>4</v>
      </c>
      <c r="AJ79" s="63"/>
      <c r="AK79" s="63"/>
    </row>
    <row r="80" spans="1:37" x14ac:dyDescent="0.3">
      <c r="A80" s="38" t="s">
        <v>1162</v>
      </c>
      <c r="B80" s="38" t="s">
        <v>1146</v>
      </c>
      <c r="C80" s="25" t="s">
        <v>55</v>
      </c>
      <c r="D80" s="25" t="s">
        <v>1138</v>
      </c>
      <c r="E80" s="40" t="s">
        <v>1138</v>
      </c>
      <c r="F80" s="25" t="s">
        <v>1138</v>
      </c>
      <c r="AJ80" s="63"/>
      <c r="AK80" s="63"/>
    </row>
    <row r="81" spans="1:37" x14ac:dyDescent="0.3">
      <c r="A81" s="38" t="s">
        <v>1163</v>
      </c>
      <c r="B81" s="38" t="s">
        <v>1147</v>
      </c>
      <c r="C81" s="38" t="s">
        <v>1146</v>
      </c>
      <c r="D81" s="25" t="s">
        <v>1139</v>
      </c>
      <c r="E81" s="40" t="s">
        <v>1139</v>
      </c>
      <c r="F81" s="25" t="s">
        <v>1139</v>
      </c>
      <c r="AJ81" s="63"/>
      <c r="AK81" s="63"/>
    </row>
    <row r="82" spans="1:37" ht="15.75" thickBot="1" x14ac:dyDescent="0.35">
      <c r="A82" s="39" t="s">
        <v>1164</v>
      </c>
      <c r="B82" s="38" t="s">
        <v>1148</v>
      </c>
      <c r="C82" s="38" t="s">
        <v>1147</v>
      </c>
      <c r="D82" s="25" t="s">
        <v>1123</v>
      </c>
      <c r="E82" s="40" t="s">
        <v>1123</v>
      </c>
      <c r="F82" s="25" t="s">
        <v>1123</v>
      </c>
      <c r="AJ82" s="63"/>
      <c r="AK82" s="63"/>
    </row>
    <row r="83" spans="1:37" ht="15.75" thickTop="1" x14ac:dyDescent="0.3">
      <c r="A83" s="39" t="s">
        <v>1165</v>
      </c>
      <c r="C83" s="38" t="s">
        <v>1148</v>
      </c>
      <c r="L83" s="73">
        <v>1</v>
      </c>
      <c r="M83" s="74">
        <v>2</v>
      </c>
      <c r="N83" s="74">
        <v>3</v>
      </c>
      <c r="O83" s="74">
        <v>4</v>
      </c>
      <c r="P83" s="74">
        <v>5</v>
      </c>
      <c r="Q83" s="74">
        <v>6</v>
      </c>
      <c r="R83" s="74">
        <v>7</v>
      </c>
      <c r="S83" s="74">
        <v>8</v>
      </c>
      <c r="T83" s="74">
        <v>9</v>
      </c>
      <c r="U83" s="74">
        <v>10</v>
      </c>
      <c r="V83" s="74">
        <v>11</v>
      </c>
      <c r="W83" s="74">
        <v>12</v>
      </c>
      <c r="X83" s="74">
        <v>13</v>
      </c>
      <c r="Y83" s="74">
        <v>14</v>
      </c>
      <c r="Z83" s="74">
        <v>15</v>
      </c>
      <c r="AA83" s="74">
        <v>16</v>
      </c>
      <c r="AB83" s="74">
        <v>17</v>
      </c>
      <c r="AC83" s="74">
        <v>18</v>
      </c>
      <c r="AD83" s="74">
        <v>19</v>
      </c>
      <c r="AE83" s="74">
        <v>20</v>
      </c>
      <c r="AF83" s="74">
        <v>21</v>
      </c>
      <c r="AG83" s="74">
        <v>22</v>
      </c>
      <c r="AH83" s="74">
        <v>23</v>
      </c>
      <c r="AI83" s="75">
        <v>24</v>
      </c>
      <c r="AJ83" s="63"/>
      <c r="AK83" s="63"/>
    </row>
    <row r="84" spans="1:37" ht="30" x14ac:dyDescent="0.3">
      <c r="A84" s="39" t="s">
        <v>1166</v>
      </c>
      <c r="L84" s="76" t="s">
        <v>51</v>
      </c>
      <c r="M84" s="68" t="s">
        <v>1207</v>
      </c>
      <c r="N84" s="68" t="s">
        <v>37</v>
      </c>
      <c r="O84" s="68" t="s">
        <v>54</v>
      </c>
      <c r="P84" s="68" t="s">
        <v>42</v>
      </c>
      <c r="Q84" s="69" t="s">
        <v>33</v>
      </c>
      <c r="R84" s="69" t="s">
        <v>33</v>
      </c>
      <c r="S84" s="69" t="s">
        <v>33</v>
      </c>
      <c r="T84" s="69" t="s">
        <v>500</v>
      </c>
      <c r="U84" s="70" t="s">
        <v>3</v>
      </c>
      <c r="V84" s="70" t="s">
        <v>3</v>
      </c>
      <c r="W84" s="70" t="s">
        <v>7</v>
      </c>
      <c r="X84" s="71" t="s">
        <v>13</v>
      </c>
      <c r="Y84" s="71" t="s">
        <v>11</v>
      </c>
      <c r="Z84" s="71" t="s">
        <v>8</v>
      </c>
      <c r="AA84" s="71" t="s">
        <v>14</v>
      </c>
      <c r="AB84" s="71" t="s">
        <v>17</v>
      </c>
      <c r="AC84" s="70" t="s">
        <v>4</v>
      </c>
      <c r="AD84" s="70" t="s">
        <v>4</v>
      </c>
      <c r="AE84" s="70" t="s">
        <v>5</v>
      </c>
      <c r="AF84" s="72" t="s">
        <v>32</v>
      </c>
      <c r="AG84" s="72" t="s">
        <v>32</v>
      </c>
      <c r="AH84" s="72" t="s">
        <v>628</v>
      </c>
      <c r="AI84" s="77" t="s">
        <v>30</v>
      </c>
      <c r="AJ84" s="63"/>
      <c r="AK84" s="63"/>
    </row>
    <row r="85" spans="1:37" ht="15.75" thickBot="1" x14ac:dyDescent="0.35">
      <c r="A85" s="39" t="s">
        <v>1167</v>
      </c>
      <c r="L85" s="78">
        <v>5</v>
      </c>
      <c r="M85" s="79">
        <v>4</v>
      </c>
      <c r="N85" s="79">
        <v>5</v>
      </c>
      <c r="O85" s="79">
        <v>5</v>
      </c>
      <c r="P85" s="79">
        <v>4</v>
      </c>
      <c r="Q85" s="80">
        <v>5</v>
      </c>
      <c r="R85" s="79">
        <v>5</v>
      </c>
      <c r="S85" s="79">
        <v>4</v>
      </c>
      <c r="T85" s="79" t="s">
        <v>1063</v>
      </c>
      <c r="U85" s="80">
        <v>4</v>
      </c>
      <c r="V85" s="80">
        <v>4</v>
      </c>
      <c r="W85" s="79">
        <v>5</v>
      </c>
      <c r="X85" s="79">
        <v>5</v>
      </c>
      <c r="Y85" s="79">
        <v>5</v>
      </c>
      <c r="Z85" s="79">
        <v>5</v>
      </c>
      <c r="AA85" s="79">
        <v>5</v>
      </c>
      <c r="AB85" s="79" t="s">
        <v>1063</v>
      </c>
      <c r="AC85" s="80">
        <v>3</v>
      </c>
      <c r="AD85" s="80">
        <v>4</v>
      </c>
      <c r="AE85" s="80">
        <v>4</v>
      </c>
      <c r="AF85" s="80">
        <v>5</v>
      </c>
      <c r="AG85" s="80">
        <v>5</v>
      </c>
      <c r="AH85" s="80">
        <v>4</v>
      </c>
      <c r="AI85" s="81">
        <v>4</v>
      </c>
      <c r="AJ85" s="63"/>
      <c r="AK85" s="63"/>
    </row>
    <row r="86" spans="1:37" ht="15.75" thickTop="1" x14ac:dyDescent="0.3">
      <c r="A86" s="39" t="s">
        <v>1168</v>
      </c>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3"/>
      <c r="AK86" s="63"/>
    </row>
    <row r="87" spans="1:37" x14ac:dyDescent="0.3">
      <c r="A87" s="39" t="s">
        <v>1169</v>
      </c>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3"/>
      <c r="AK87" s="63"/>
    </row>
    <row r="88" spans="1:37" ht="54" customHeight="1" x14ac:dyDescent="0.3">
      <c r="A88" s="25" t="s">
        <v>1197</v>
      </c>
      <c r="B88" s="34" t="s">
        <v>1181</v>
      </c>
      <c r="K88" s="35" t="s">
        <v>1179</v>
      </c>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3"/>
      <c r="AK88" s="63"/>
    </row>
    <row r="89" spans="1:37" x14ac:dyDescent="0.3">
      <c r="A89" s="25" t="s">
        <v>1118</v>
      </c>
      <c r="B89" s="36" t="s">
        <v>1180</v>
      </c>
      <c r="C89" s="36" t="s">
        <v>1121</v>
      </c>
      <c r="D89" s="25" t="s">
        <v>1133</v>
      </c>
      <c r="E89" s="41" t="s">
        <v>1137</v>
      </c>
      <c r="F89" s="40" t="s">
        <v>1123</v>
      </c>
      <c r="G89" s="36" t="s">
        <v>1124</v>
      </c>
      <c r="H89" s="36" t="s">
        <v>1122</v>
      </c>
      <c r="K89" s="25" t="s">
        <v>1204</v>
      </c>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3"/>
      <c r="AK89" s="63"/>
    </row>
    <row r="90" spans="1:37" ht="30" x14ac:dyDescent="0.3">
      <c r="A90" s="25" t="s">
        <v>1155</v>
      </c>
      <c r="C90" s="25" t="s">
        <v>1131</v>
      </c>
      <c r="D90" s="25" t="s">
        <v>1131</v>
      </c>
      <c r="E90" s="40" t="s">
        <v>1138</v>
      </c>
      <c r="F90" s="40" t="s">
        <v>1137</v>
      </c>
      <c r="G90" s="25" t="s">
        <v>1140</v>
      </c>
      <c r="H90" s="25" t="s">
        <v>1149</v>
      </c>
      <c r="K90" s="35" t="s">
        <v>1223</v>
      </c>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3"/>
      <c r="AK90" s="63"/>
    </row>
    <row r="91" spans="1:37" x14ac:dyDescent="0.3">
      <c r="A91" s="25" t="s">
        <v>1156</v>
      </c>
      <c r="C91" s="25" t="s">
        <v>1132</v>
      </c>
      <c r="D91" s="25" t="s">
        <v>1132</v>
      </c>
      <c r="E91" s="40" t="s">
        <v>1139</v>
      </c>
      <c r="F91" s="40" t="s">
        <v>1138</v>
      </c>
      <c r="G91" s="25" t="s">
        <v>1141</v>
      </c>
      <c r="H91" s="25" t="s">
        <v>1150</v>
      </c>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3"/>
      <c r="AK91" s="63"/>
    </row>
    <row r="92" spans="1:37" x14ac:dyDescent="0.3">
      <c r="A92" s="25" t="s">
        <v>1157</v>
      </c>
      <c r="C92" s="25" t="s">
        <v>1133</v>
      </c>
      <c r="D92" s="25" t="s">
        <v>1134</v>
      </c>
      <c r="F92" s="40" t="s">
        <v>1139</v>
      </c>
      <c r="G92" s="38" t="s">
        <v>1142</v>
      </c>
      <c r="H92" s="25" t="s">
        <v>1151</v>
      </c>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3"/>
      <c r="AK92" s="63"/>
    </row>
    <row r="93" spans="1:37" x14ac:dyDescent="0.3">
      <c r="A93" s="25" t="s">
        <v>1158</v>
      </c>
      <c r="C93" s="25" t="s">
        <v>1134</v>
      </c>
      <c r="D93" s="25" t="s">
        <v>1135</v>
      </c>
      <c r="G93" s="38" t="s">
        <v>1143</v>
      </c>
      <c r="H93" s="38" t="s">
        <v>1152</v>
      </c>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3"/>
      <c r="AK93" s="63"/>
    </row>
    <row r="94" spans="1:37" x14ac:dyDescent="0.3">
      <c r="A94" s="25" t="s">
        <v>1159</v>
      </c>
      <c r="C94" s="25" t="s">
        <v>1135</v>
      </c>
      <c r="D94" s="25" t="s">
        <v>1136</v>
      </c>
      <c r="G94" s="38" t="s">
        <v>1144</v>
      </c>
      <c r="H94" s="38" t="s">
        <v>1153</v>
      </c>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3"/>
      <c r="AK94" s="63"/>
    </row>
    <row r="95" spans="1:37" x14ac:dyDescent="0.3">
      <c r="A95" s="25" t="s">
        <v>1160</v>
      </c>
      <c r="C95" s="25" t="s">
        <v>1136</v>
      </c>
      <c r="D95" s="25" t="s">
        <v>1121</v>
      </c>
      <c r="G95" s="38" t="s">
        <v>1145</v>
      </c>
      <c r="H95" s="38" t="s">
        <v>1154</v>
      </c>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3"/>
      <c r="AK95" s="63"/>
    </row>
    <row r="96" spans="1:37" x14ac:dyDescent="0.3">
      <c r="A96" s="38" t="s">
        <v>1161</v>
      </c>
      <c r="H96" s="38" t="s">
        <v>1182</v>
      </c>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3"/>
      <c r="AK96" s="63"/>
    </row>
    <row r="97" spans="1:37" x14ac:dyDescent="0.3">
      <c r="A97" s="38" t="s">
        <v>1162</v>
      </c>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3"/>
      <c r="AK97" s="63"/>
    </row>
    <row r="98" spans="1:37" x14ac:dyDescent="0.3">
      <c r="A98" s="38" t="s">
        <v>1163</v>
      </c>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3"/>
      <c r="AK98" s="63"/>
    </row>
    <row r="99" spans="1:37" x14ac:dyDescent="0.3">
      <c r="A99" s="39" t="s">
        <v>1164</v>
      </c>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3"/>
      <c r="AK99" s="63"/>
    </row>
    <row r="100" spans="1:37" x14ac:dyDescent="0.3">
      <c r="A100" s="39" t="s">
        <v>1165</v>
      </c>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3"/>
      <c r="AK100" s="63"/>
    </row>
    <row r="101" spans="1:37" x14ac:dyDescent="0.3">
      <c r="A101" s="39" t="s">
        <v>1166</v>
      </c>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3"/>
      <c r="AK101" s="63"/>
    </row>
    <row r="102" spans="1:37" x14ac:dyDescent="0.3">
      <c r="A102" s="39" t="s">
        <v>1167</v>
      </c>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3"/>
      <c r="AK102" s="63"/>
    </row>
    <row r="103" spans="1:37" x14ac:dyDescent="0.3">
      <c r="A103" s="39" t="s">
        <v>1168</v>
      </c>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3"/>
      <c r="AK103" s="63"/>
    </row>
    <row r="104" spans="1:37" x14ac:dyDescent="0.3">
      <c r="A104" s="39" t="s">
        <v>1169</v>
      </c>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3"/>
      <c r="AK104" s="63"/>
    </row>
    <row r="105" spans="1:37" ht="36" customHeight="1" x14ac:dyDescent="0.3">
      <c r="A105" s="25" t="s">
        <v>1198</v>
      </c>
      <c r="B105" s="34" t="s">
        <v>1191</v>
      </c>
      <c r="K105" s="35" t="s">
        <v>1183</v>
      </c>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3"/>
      <c r="AK105" s="63"/>
    </row>
    <row r="106" spans="1:37" x14ac:dyDescent="0.3">
      <c r="A106" s="40" t="s">
        <v>1118</v>
      </c>
      <c r="B106" s="41" t="s">
        <v>1186</v>
      </c>
      <c r="C106" s="25" t="s">
        <v>1187</v>
      </c>
      <c r="D106" s="25" t="s">
        <v>1137</v>
      </c>
      <c r="E106" s="25" t="s">
        <v>1140</v>
      </c>
      <c r="F106" s="25" t="s">
        <v>1174</v>
      </c>
      <c r="K106" s="25" t="s">
        <v>1202</v>
      </c>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3"/>
      <c r="AK106" s="63"/>
    </row>
    <row r="107" spans="1:37" x14ac:dyDescent="0.3">
      <c r="A107" s="25" t="s">
        <v>1161</v>
      </c>
      <c r="B107" s="25" t="s">
        <v>1125</v>
      </c>
      <c r="C107" s="25" t="s">
        <v>1125</v>
      </c>
      <c r="F107" s="25" t="s">
        <v>1188</v>
      </c>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3"/>
      <c r="AK107" s="63"/>
    </row>
    <row r="108" spans="1:37" x14ac:dyDescent="0.3">
      <c r="A108" s="25" t="s">
        <v>1155</v>
      </c>
      <c r="B108" s="25" t="s">
        <v>1187</v>
      </c>
      <c r="C108" s="25" t="s">
        <v>1186</v>
      </c>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3"/>
      <c r="AK108" s="63"/>
    </row>
    <row r="109" spans="1:37" x14ac:dyDescent="0.3">
      <c r="A109" s="25" t="s">
        <v>1156</v>
      </c>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3"/>
      <c r="AK109" s="63"/>
    </row>
    <row r="110" spans="1:37" x14ac:dyDescent="0.3">
      <c r="A110" s="25" t="s">
        <v>1157</v>
      </c>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3"/>
      <c r="AK110" s="63"/>
    </row>
    <row r="111" spans="1:37" x14ac:dyDescent="0.3">
      <c r="A111" s="25" t="s">
        <v>1184</v>
      </c>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3"/>
      <c r="AK111" s="63"/>
    </row>
    <row r="112" spans="1:37" x14ac:dyDescent="0.3">
      <c r="A112" s="25" t="s">
        <v>1185</v>
      </c>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3"/>
      <c r="AK112" s="63"/>
    </row>
    <row r="113" spans="1:39" x14ac:dyDescent="0.3">
      <c r="A113" s="25" t="s">
        <v>1159</v>
      </c>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3"/>
      <c r="AK113" s="63"/>
    </row>
    <row r="114" spans="1:39" x14ac:dyDescent="0.3">
      <c r="A114" s="25" t="s">
        <v>1166</v>
      </c>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3"/>
      <c r="AK114" s="63"/>
    </row>
    <row r="115" spans="1:39" x14ac:dyDescent="0.3">
      <c r="A115" s="25" t="s">
        <v>1167</v>
      </c>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3"/>
      <c r="AK115" s="63"/>
    </row>
    <row r="116" spans="1:39" ht="64.5" customHeight="1" x14ac:dyDescent="0.3">
      <c r="A116" s="25" t="s">
        <v>1198</v>
      </c>
      <c r="B116" s="34" t="s">
        <v>1190</v>
      </c>
      <c r="K116" s="35" t="s">
        <v>1189</v>
      </c>
      <c r="L116" s="59" t="s">
        <v>61</v>
      </c>
      <c r="M116" s="59" t="s">
        <v>28</v>
      </c>
      <c r="N116" s="59" t="s">
        <v>296</v>
      </c>
      <c r="O116" s="59" t="s">
        <v>1216</v>
      </c>
      <c r="P116" s="59" t="s">
        <v>32</v>
      </c>
      <c r="Q116" s="59" t="s">
        <v>30</v>
      </c>
      <c r="R116" s="55" t="s">
        <v>33</v>
      </c>
      <c r="S116" s="55" t="s">
        <v>33</v>
      </c>
      <c r="T116" s="55" t="s">
        <v>33</v>
      </c>
      <c r="U116" s="55" t="s">
        <v>500</v>
      </c>
      <c r="V116" s="57" t="s">
        <v>3</v>
      </c>
      <c r="W116" s="57" t="s">
        <v>3</v>
      </c>
      <c r="X116" s="57" t="s">
        <v>7</v>
      </c>
      <c r="Y116" s="57" t="s">
        <v>4</v>
      </c>
      <c r="Z116" s="57" t="s">
        <v>16</v>
      </c>
      <c r="AA116" s="57" t="s">
        <v>5</v>
      </c>
      <c r="AB116" s="111" t="s">
        <v>1227</v>
      </c>
      <c r="AC116" s="111"/>
      <c r="AD116" s="111"/>
      <c r="AE116" s="111"/>
      <c r="AF116" s="54" t="s">
        <v>69</v>
      </c>
      <c r="AG116" s="54" t="s">
        <v>45</v>
      </c>
      <c r="AH116" s="54" t="s">
        <v>37</v>
      </c>
      <c r="AI116" s="54" t="s">
        <v>54</v>
      </c>
      <c r="AJ116" s="65" t="s">
        <v>1239</v>
      </c>
      <c r="AK116" s="65"/>
    </row>
    <row r="117" spans="1:39" x14ac:dyDescent="0.3">
      <c r="A117" s="25" t="s">
        <v>1118</v>
      </c>
      <c r="B117" s="41" t="s">
        <v>1180</v>
      </c>
      <c r="C117" s="36" t="s">
        <v>1121</v>
      </c>
      <c r="D117" s="25" t="s">
        <v>1133</v>
      </c>
      <c r="E117" s="41" t="s">
        <v>1123</v>
      </c>
      <c r="F117" s="40" t="s">
        <v>1137</v>
      </c>
      <c r="G117" s="41" t="s">
        <v>1170</v>
      </c>
      <c r="I117" s="36" t="s">
        <v>1122</v>
      </c>
      <c r="J117" s="36" t="s">
        <v>1151</v>
      </c>
      <c r="K117" s="36" t="s">
        <v>1203</v>
      </c>
      <c r="L117" s="61">
        <v>5</v>
      </c>
      <c r="M117" s="61">
        <v>5</v>
      </c>
      <c r="N117" s="61">
        <v>5</v>
      </c>
      <c r="O117" s="61">
        <v>5</v>
      </c>
      <c r="P117" s="61">
        <v>5</v>
      </c>
      <c r="Q117" s="61">
        <v>5</v>
      </c>
      <c r="R117" s="61">
        <v>5</v>
      </c>
      <c r="S117" s="61">
        <v>4</v>
      </c>
      <c r="T117" s="61">
        <v>4</v>
      </c>
      <c r="U117" s="61" t="s">
        <v>1063</v>
      </c>
      <c r="V117" s="56">
        <v>4</v>
      </c>
      <c r="W117" s="56">
        <v>5</v>
      </c>
      <c r="X117" s="56">
        <v>5</v>
      </c>
      <c r="Y117" s="61" t="s">
        <v>1063</v>
      </c>
      <c r="Z117" s="56">
        <v>3</v>
      </c>
      <c r="AA117" s="56">
        <v>5</v>
      </c>
      <c r="AB117" s="61"/>
      <c r="AC117" s="61"/>
      <c r="AD117" s="61"/>
      <c r="AE117" s="61"/>
      <c r="AF117" s="56">
        <v>2</v>
      </c>
      <c r="AG117" s="61" t="s">
        <v>1063</v>
      </c>
      <c r="AH117" s="61" t="s">
        <v>1063</v>
      </c>
      <c r="AI117" s="56">
        <v>4</v>
      </c>
      <c r="AJ117" s="64"/>
      <c r="AK117" s="64"/>
    </row>
    <row r="118" spans="1:39" ht="30" x14ac:dyDescent="0.3">
      <c r="A118" s="25" t="s">
        <v>1155</v>
      </c>
      <c r="C118" s="25" t="s">
        <v>1131</v>
      </c>
      <c r="D118" s="25" t="s">
        <v>1131</v>
      </c>
      <c r="E118" s="40" t="s">
        <v>1137</v>
      </c>
      <c r="F118" s="25" t="s">
        <v>1123</v>
      </c>
      <c r="G118" s="25" t="s">
        <v>1194</v>
      </c>
      <c r="I118" s="25" t="s">
        <v>1149</v>
      </c>
      <c r="J118" s="25" t="s">
        <v>1149</v>
      </c>
      <c r="K118" s="32" t="s">
        <v>1224</v>
      </c>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3"/>
      <c r="AK118" s="63"/>
    </row>
    <row r="119" spans="1:39" ht="30" x14ac:dyDescent="0.3">
      <c r="A119" s="25" t="s">
        <v>1156</v>
      </c>
      <c r="C119" s="25" t="s">
        <v>1132</v>
      </c>
      <c r="D119" s="25" t="s">
        <v>1132</v>
      </c>
      <c r="E119" s="40" t="s">
        <v>1138</v>
      </c>
      <c r="F119" s="40" t="s">
        <v>1138</v>
      </c>
      <c r="G119" s="25" t="s">
        <v>1172</v>
      </c>
      <c r="H119" s="25" t="s">
        <v>1195</v>
      </c>
      <c r="I119" s="25" t="s">
        <v>1150</v>
      </c>
      <c r="J119" s="25" t="s">
        <v>1150</v>
      </c>
      <c r="K119" s="25" t="s">
        <v>1225</v>
      </c>
      <c r="L119" s="59" t="s">
        <v>61</v>
      </c>
      <c r="M119" s="59" t="s">
        <v>28</v>
      </c>
      <c r="N119" s="59" t="s">
        <v>296</v>
      </c>
      <c r="O119" s="59" t="s">
        <v>1216</v>
      </c>
      <c r="P119" s="59" t="s">
        <v>32</v>
      </c>
      <c r="Q119" s="59" t="s">
        <v>30</v>
      </c>
      <c r="R119" s="55" t="s">
        <v>33</v>
      </c>
      <c r="S119" s="55" t="s">
        <v>33</v>
      </c>
      <c r="T119" s="55" t="s">
        <v>33</v>
      </c>
      <c r="U119" s="55" t="s">
        <v>500</v>
      </c>
      <c r="V119" s="55" t="s">
        <v>500</v>
      </c>
      <c r="W119" s="57" t="s">
        <v>3</v>
      </c>
      <c r="X119" s="57" t="s">
        <v>3</v>
      </c>
      <c r="Y119" s="57" t="s">
        <v>7</v>
      </c>
      <c r="Z119" s="57" t="s">
        <v>1054</v>
      </c>
      <c r="AA119" s="57" t="s">
        <v>16</v>
      </c>
      <c r="AB119" s="57" t="s">
        <v>5</v>
      </c>
      <c r="AC119" s="111" t="s">
        <v>1227</v>
      </c>
      <c r="AD119" s="111"/>
      <c r="AE119" s="111"/>
      <c r="AF119" s="54" t="s">
        <v>69</v>
      </c>
      <c r="AG119" s="54" t="s">
        <v>45</v>
      </c>
      <c r="AH119" s="54" t="s">
        <v>37</v>
      </c>
      <c r="AI119" s="54" t="s">
        <v>54</v>
      </c>
      <c r="AJ119" s="65" t="s">
        <v>1239</v>
      </c>
      <c r="AK119" s="65"/>
    </row>
    <row r="120" spans="1:39" x14ac:dyDescent="0.3">
      <c r="A120" s="25" t="s">
        <v>1157</v>
      </c>
      <c r="C120" s="25" t="s">
        <v>1133</v>
      </c>
      <c r="D120" s="25" t="s">
        <v>1121</v>
      </c>
      <c r="E120" s="40" t="s">
        <v>1139</v>
      </c>
      <c r="F120" s="40" t="s">
        <v>1139</v>
      </c>
      <c r="G120" s="25" t="s">
        <v>1173</v>
      </c>
      <c r="I120" s="25" t="s">
        <v>1151</v>
      </c>
      <c r="L120" s="61">
        <v>5</v>
      </c>
      <c r="M120" s="61">
        <v>5</v>
      </c>
      <c r="N120" s="61">
        <v>5</v>
      </c>
      <c r="O120" s="61">
        <v>5</v>
      </c>
      <c r="P120" s="61">
        <v>5</v>
      </c>
      <c r="Q120" s="61">
        <v>5</v>
      </c>
      <c r="R120" s="61">
        <v>5</v>
      </c>
      <c r="S120" s="61">
        <v>4</v>
      </c>
      <c r="T120" s="61">
        <v>4</v>
      </c>
      <c r="U120" s="61" t="s">
        <v>1063</v>
      </c>
      <c r="V120" s="61">
        <v>4</v>
      </c>
      <c r="W120" s="56">
        <v>5</v>
      </c>
      <c r="X120" s="56">
        <v>5</v>
      </c>
      <c r="Y120" s="61">
        <v>5</v>
      </c>
      <c r="Z120" s="61" t="s">
        <v>1063</v>
      </c>
      <c r="AA120" s="56">
        <v>3</v>
      </c>
      <c r="AB120" s="56">
        <v>5</v>
      </c>
      <c r="AC120" s="61"/>
      <c r="AD120" s="61"/>
      <c r="AE120" s="61"/>
      <c r="AF120" s="56">
        <v>2</v>
      </c>
      <c r="AG120" s="61" t="s">
        <v>1063</v>
      </c>
      <c r="AH120" s="61" t="s">
        <v>1063</v>
      </c>
      <c r="AI120" s="56">
        <v>4</v>
      </c>
      <c r="AJ120" s="64"/>
      <c r="AK120" s="64"/>
    </row>
    <row r="121" spans="1:39" x14ac:dyDescent="0.3">
      <c r="A121" s="25" t="s">
        <v>1158</v>
      </c>
      <c r="C121" s="25" t="s">
        <v>1134</v>
      </c>
      <c r="D121" s="25" t="s">
        <v>1134</v>
      </c>
      <c r="G121" s="38" t="s">
        <v>1182</v>
      </c>
      <c r="I121" s="43"/>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3"/>
      <c r="AK121" s="63"/>
    </row>
    <row r="122" spans="1:39" ht="30" x14ac:dyDescent="0.3">
      <c r="A122" s="25" t="s">
        <v>1159</v>
      </c>
      <c r="C122" s="25" t="s">
        <v>1135</v>
      </c>
      <c r="D122" s="25" t="s">
        <v>1135</v>
      </c>
      <c r="I122" s="43"/>
      <c r="L122" s="59" t="s">
        <v>1220</v>
      </c>
      <c r="M122" s="59" t="s">
        <v>30</v>
      </c>
      <c r="N122" s="59" t="s">
        <v>61</v>
      </c>
      <c r="O122" s="59" t="s">
        <v>61</v>
      </c>
      <c r="P122" s="55" t="s">
        <v>33</v>
      </c>
      <c r="Q122" s="55" t="s">
        <v>33</v>
      </c>
      <c r="R122" s="55" t="s">
        <v>1226</v>
      </c>
      <c r="S122" s="55" t="s">
        <v>1062</v>
      </c>
      <c r="T122" s="57" t="s">
        <v>3</v>
      </c>
      <c r="U122" s="57" t="s">
        <v>3</v>
      </c>
      <c r="V122" s="57" t="s">
        <v>7</v>
      </c>
      <c r="W122" s="57" t="s">
        <v>4</v>
      </c>
      <c r="X122" s="57" t="s">
        <v>16</v>
      </c>
      <c r="Y122" s="57" t="s">
        <v>5</v>
      </c>
      <c r="Z122" s="60" t="s">
        <v>70</v>
      </c>
      <c r="AA122" s="60" t="s">
        <v>11</v>
      </c>
      <c r="AB122" s="60" t="s">
        <v>13</v>
      </c>
      <c r="AC122" s="60" t="s">
        <v>8</v>
      </c>
      <c r="AD122" s="54" t="s">
        <v>1213</v>
      </c>
      <c r="AE122" s="54" t="s">
        <v>42</v>
      </c>
      <c r="AF122" s="54" t="s">
        <v>69</v>
      </c>
      <c r="AG122" s="54" t="s">
        <v>45</v>
      </c>
      <c r="AH122" s="54" t="s">
        <v>37</v>
      </c>
      <c r="AI122" s="54" t="s">
        <v>54</v>
      </c>
      <c r="AJ122" s="65" t="s">
        <v>1233</v>
      </c>
      <c r="AK122" s="63"/>
      <c r="AL122" s="25" t="s">
        <v>5</v>
      </c>
      <c r="AM122" s="25" t="s">
        <v>1230</v>
      </c>
    </row>
    <row r="123" spans="1:39" ht="30" x14ac:dyDescent="0.3">
      <c r="A123" s="25" t="s">
        <v>1160</v>
      </c>
      <c r="C123" s="25" t="s">
        <v>1136</v>
      </c>
      <c r="D123" s="25" t="s">
        <v>1136</v>
      </c>
      <c r="I123" s="43"/>
      <c r="L123" s="61">
        <v>5</v>
      </c>
      <c r="M123" s="56">
        <v>4</v>
      </c>
      <c r="N123" s="61">
        <v>5</v>
      </c>
      <c r="O123" s="61">
        <v>5</v>
      </c>
      <c r="P123" s="61">
        <v>5</v>
      </c>
      <c r="Q123" s="61">
        <v>5</v>
      </c>
      <c r="R123" s="61" t="s">
        <v>1211</v>
      </c>
      <c r="S123" s="61">
        <v>1</v>
      </c>
      <c r="T123" s="56"/>
      <c r="U123" s="56">
        <v>4</v>
      </c>
      <c r="V123" s="56">
        <v>4</v>
      </c>
      <c r="W123" s="61" t="s">
        <v>1063</v>
      </c>
      <c r="X123" s="56">
        <v>4</v>
      </c>
      <c r="Y123" s="56">
        <v>5</v>
      </c>
      <c r="Z123" s="61">
        <v>5</v>
      </c>
      <c r="AA123" s="61">
        <v>5</v>
      </c>
      <c r="AB123" s="56">
        <v>4</v>
      </c>
      <c r="AC123" s="61" t="s">
        <v>1063</v>
      </c>
      <c r="AD123" s="61">
        <v>5</v>
      </c>
      <c r="AE123" s="61">
        <v>5</v>
      </c>
      <c r="AF123" s="56">
        <v>2</v>
      </c>
      <c r="AG123" s="61" t="s">
        <v>1063</v>
      </c>
      <c r="AH123" s="61" t="s">
        <v>1063</v>
      </c>
      <c r="AI123" s="56">
        <v>4</v>
      </c>
      <c r="AJ123" s="64"/>
      <c r="AK123" s="64"/>
    </row>
    <row r="124" spans="1:39" x14ac:dyDescent="0.3">
      <c r="A124" s="25" t="s">
        <v>1161</v>
      </c>
      <c r="C124" s="40"/>
      <c r="D124" s="40"/>
      <c r="I124" s="43"/>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3"/>
      <c r="AK124" s="63"/>
    </row>
    <row r="125" spans="1:39" ht="60" x14ac:dyDescent="0.3">
      <c r="A125" s="38" t="s">
        <v>1162</v>
      </c>
      <c r="C125" s="40"/>
      <c r="D125" s="40"/>
      <c r="L125" s="59" t="s">
        <v>1220</v>
      </c>
      <c r="M125" s="59" t="s">
        <v>30</v>
      </c>
      <c r="N125" s="59" t="s">
        <v>61</v>
      </c>
      <c r="O125" s="59" t="s">
        <v>61</v>
      </c>
      <c r="P125" s="55" t="s">
        <v>33</v>
      </c>
      <c r="Q125" s="55" t="s">
        <v>33</v>
      </c>
      <c r="R125" s="55" t="s">
        <v>1226</v>
      </c>
      <c r="S125" s="55" t="s">
        <v>1062</v>
      </c>
      <c r="T125" s="57" t="s">
        <v>3</v>
      </c>
      <c r="U125" s="57" t="s">
        <v>3</v>
      </c>
      <c r="V125" s="57" t="s">
        <v>7</v>
      </c>
      <c r="W125" s="57" t="s">
        <v>4</v>
      </c>
      <c r="X125" s="57" t="s">
        <v>16</v>
      </c>
      <c r="Y125" s="60" t="s">
        <v>17</v>
      </c>
      <c r="Z125" s="60" t="s">
        <v>70</v>
      </c>
      <c r="AA125" s="60" t="s">
        <v>11</v>
      </c>
      <c r="AB125" s="60" t="s">
        <v>13</v>
      </c>
      <c r="AC125" s="60" t="s">
        <v>8</v>
      </c>
      <c r="AD125" s="54" t="s">
        <v>1213</v>
      </c>
      <c r="AE125" s="54" t="s">
        <v>42</v>
      </c>
      <c r="AF125" s="54" t="s">
        <v>69</v>
      </c>
      <c r="AG125" s="54" t="s">
        <v>45</v>
      </c>
      <c r="AH125" s="54" t="s">
        <v>37</v>
      </c>
      <c r="AI125" s="54" t="s">
        <v>54</v>
      </c>
      <c r="AJ125" s="65" t="s">
        <v>1233</v>
      </c>
      <c r="AK125" s="63"/>
      <c r="AM125" s="32" t="s">
        <v>1243</v>
      </c>
    </row>
    <row r="126" spans="1:39" ht="30" x14ac:dyDescent="0.3">
      <c r="A126" s="38" t="s">
        <v>1192</v>
      </c>
      <c r="C126" s="40"/>
      <c r="D126" s="40"/>
      <c r="L126" s="61">
        <v>5</v>
      </c>
      <c r="M126" s="56">
        <v>4</v>
      </c>
      <c r="N126" s="61">
        <v>5</v>
      </c>
      <c r="O126" s="61">
        <v>5</v>
      </c>
      <c r="P126" s="61">
        <v>5</v>
      </c>
      <c r="Q126" s="61">
        <v>5</v>
      </c>
      <c r="R126" s="61" t="s">
        <v>1211</v>
      </c>
      <c r="S126" s="61">
        <v>1</v>
      </c>
      <c r="T126" s="56"/>
      <c r="U126" s="56">
        <v>4</v>
      </c>
      <c r="V126" s="56">
        <v>4</v>
      </c>
      <c r="W126" s="61" t="s">
        <v>1063</v>
      </c>
      <c r="X126" s="56">
        <v>4</v>
      </c>
      <c r="Y126" s="61">
        <v>5</v>
      </c>
      <c r="Z126" s="61">
        <v>5</v>
      </c>
      <c r="AA126" s="61">
        <v>5</v>
      </c>
      <c r="AB126" s="56">
        <v>4</v>
      </c>
      <c r="AC126" s="61" t="s">
        <v>1063</v>
      </c>
      <c r="AD126" s="61">
        <v>5</v>
      </c>
      <c r="AE126" s="61">
        <v>5</v>
      </c>
      <c r="AF126" s="56">
        <v>2</v>
      </c>
      <c r="AG126" s="61" t="s">
        <v>1063</v>
      </c>
      <c r="AH126" s="61" t="s">
        <v>1063</v>
      </c>
      <c r="AI126" s="56">
        <v>4</v>
      </c>
      <c r="AJ126" s="64"/>
      <c r="AK126" s="64"/>
    </row>
    <row r="127" spans="1:39" ht="30" x14ac:dyDescent="0.3">
      <c r="A127" s="38" t="s">
        <v>1193</v>
      </c>
      <c r="C127" s="40"/>
      <c r="D127" s="40"/>
      <c r="L127" s="59" t="s">
        <v>1220</v>
      </c>
      <c r="M127" s="59" t="s">
        <v>30</v>
      </c>
      <c r="N127" s="59" t="s">
        <v>61</v>
      </c>
      <c r="O127" s="59" t="s">
        <v>61</v>
      </c>
      <c r="P127" s="55" t="s">
        <v>33</v>
      </c>
      <c r="Q127" s="55" t="s">
        <v>33</v>
      </c>
      <c r="R127" s="55" t="s">
        <v>1226</v>
      </c>
      <c r="S127" s="55" t="s">
        <v>1062</v>
      </c>
      <c r="T127" s="55" t="s">
        <v>1062</v>
      </c>
      <c r="U127" s="60" t="s">
        <v>13</v>
      </c>
      <c r="V127" s="60" t="s">
        <v>11</v>
      </c>
      <c r="W127" s="60" t="s">
        <v>1046</v>
      </c>
      <c r="X127" s="60" t="s">
        <v>70</v>
      </c>
      <c r="Y127" s="57" t="s">
        <v>3</v>
      </c>
      <c r="Z127" s="57" t="s">
        <v>3</v>
      </c>
      <c r="AA127" s="57" t="s">
        <v>7</v>
      </c>
      <c r="AB127" s="57" t="s">
        <v>16</v>
      </c>
      <c r="AC127" s="57" t="s">
        <v>4</v>
      </c>
      <c r="AD127" s="57" t="s">
        <v>4</v>
      </c>
      <c r="AE127" s="57" t="s">
        <v>5</v>
      </c>
      <c r="AF127" s="54" t="s">
        <v>69</v>
      </c>
      <c r="AG127" s="54" t="s">
        <v>45</v>
      </c>
      <c r="AH127" s="54" t="s">
        <v>37</v>
      </c>
      <c r="AI127" s="54" t="s">
        <v>54</v>
      </c>
      <c r="AJ127" s="66" t="s">
        <v>1236</v>
      </c>
      <c r="AK127" s="63"/>
      <c r="AM127" s="25" t="s">
        <v>1231</v>
      </c>
    </row>
    <row r="128" spans="1:39" ht="30" x14ac:dyDescent="0.3">
      <c r="A128" s="39" t="s">
        <v>1164</v>
      </c>
      <c r="L128" s="61">
        <v>5</v>
      </c>
      <c r="M128" s="56">
        <v>4</v>
      </c>
      <c r="N128" s="61">
        <v>5</v>
      </c>
      <c r="O128" s="61">
        <v>5</v>
      </c>
      <c r="P128" s="61">
        <v>5</v>
      </c>
      <c r="Q128" s="61">
        <v>5</v>
      </c>
      <c r="R128" s="61" t="s">
        <v>1211</v>
      </c>
      <c r="S128" s="61">
        <v>1</v>
      </c>
      <c r="T128" s="61"/>
      <c r="U128" s="56">
        <v>4</v>
      </c>
      <c r="V128" s="61" t="s">
        <v>1063</v>
      </c>
      <c r="W128" s="61">
        <v>5</v>
      </c>
      <c r="X128" s="61">
        <v>5</v>
      </c>
      <c r="Y128" s="56">
        <v>5</v>
      </c>
      <c r="Z128" s="61">
        <v>5</v>
      </c>
      <c r="AA128" s="56">
        <v>4</v>
      </c>
      <c r="AB128" s="61" t="s">
        <v>1063</v>
      </c>
      <c r="AC128" s="56">
        <v>3</v>
      </c>
      <c r="AD128" s="56">
        <v>4</v>
      </c>
      <c r="AE128" s="56">
        <v>4</v>
      </c>
      <c r="AF128" s="56">
        <v>2</v>
      </c>
      <c r="AG128" s="61" t="s">
        <v>1063</v>
      </c>
      <c r="AH128" s="61" t="s">
        <v>1063</v>
      </c>
      <c r="AI128" s="56">
        <v>4</v>
      </c>
      <c r="AJ128" s="64"/>
      <c r="AK128" s="64"/>
    </row>
    <row r="129" spans="1:39" x14ac:dyDescent="0.3">
      <c r="A129" s="39" t="s">
        <v>1165</v>
      </c>
    </row>
    <row r="130" spans="1:39" ht="48" customHeight="1" x14ac:dyDescent="0.3">
      <c r="A130" s="39" t="s">
        <v>1166</v>
      </c>
      <c r="L130" s="59" t="s">
        <v>1220</v>
      </c>
      <c r="M130" s="59" t="s">
        <v>30</v>
      </c>
      <c r="N130" s="59" t="s">
        <v>61</v>
      </c>
      <c r="O130" s="59" t="s">
        <v>61</v>
      </c>
      <c r="P130" s="55" t="s">
        <v>33</v>
      </c>
      <c r="Q130" s="55" t="s">
        <v>33</v>
      </c>
      <c r="R130" s="55" t="s">
        <v>1226</v>
      </c>
      <c r="S130" s="55" t="s">
        <v>1062</v>
      </c>
      <c r="T130" s="55" t="s">
        <v>1062</v>
      </c>
      <c r="U130" s="57" t="s">
        <v>3</v>
      </c>
      <c r="V130" s="57" t="s">
        <v>3</v>
      </c>
      <c r="W130" s="57" t="s">
        <v>7</v>
      </c>
      <c r="X130" s="57" t="s">
        <v>4</v>
      </c>
      <c r="Y130" s="57" t="s">
        <v>16</v>
      </c>
      <c r="Z130" s="60" t="s">
        <v>70</v>
      </c>
      <c r="AA130" s="60" t="s">
        <v>11</v>
      </c>
      <c r="AB130" s="60" t="s">
        <v>13</v>
      </c>
      <c r="AC130" s="60" t="s">
        <v>8</v>
      </c>
      <c r="AD130" s="54" t="s">
        <v>1213</v>
      </c>
      <c r="AE130" s="54" t="s">
        <v>42</v>
      </c>
      <c r="AF130" s="54" t="s">
        <v>69</v>
      </c>
      <c r="AG130" s="54" t="s">
        <v>45</v>
      </c>
      <c r="AH130" s="54" t="s">
        <v>37</v>
      </c>
      <c r="AI130" s="54" t="s">
        <v>54</v>
      </c>
      <c r="AJ130" s="66" t="s">
        <v>1236</v>
      </c>
      <c r="AK130" s="67" t="s">
        <v>1240</v>
      </c>
      <c r="AM130" s="32" t="s">
        <v>1234</v>
      </c>
    </row>
    <row r="131" spans="1:39" ht="30" x14ac:dyDescent="0.3">
      <c r="A131" s="39" t="s">
        <v>1167</v>
      </c>
      <c r="L131" s="61">
        <v>5</v>
      </c>
      <c r="M131" s="56">
        <v>4</v>
      </c>
      <c r="N131" s="61">
        <v>5</v>
      </c>
      <c r="O131" s="61">
        <v>5</v>
      </c>
      <c r="P131" s="61">
        <v>5</v>
      </c>
      <c r="Q131" s="61">
        <v>5</v>
      </c>
      <c r="R131" s="61" t="s">
        <v>1211</v>
      </c>
      <c r="S131" s="61">
        <v>1</v>
      </c>
      <c r="T131" s="61"/>
      <c r="U131" s="56">
        <v>4</v>
      </c>
      <c r="V131" s="1">
        <v>4</v>
      </c>
      <c r="W131" s="25">
        <v>5</v>
      </c>
      <c r="X131" s="25" t="s">
        <v>1063</v>
      </c>
      <c r="Y131" s="1">
        <v>3</v>
      </c>
      <c r="Z131" s="61">
        <v>5</v>
      </c>
      <c r="AA131" s="61">
        <v>5</v>
      </c>
      <c r="AB131" s="56">
        <v>4</v>
      </c>
      <c r="AC131" s="61" t="s">
        <v>1063</v>
      </c>
      <c r="AD131" s="61">
        <v>5</v>
      </c>
      <c r="AE131" s="61">
        <v>5</v>
      </c>
      <c r="AF131" s="56">
        <v>2</v>
      </c>
      <c r="AG131" s="61" t="s">
        <v>1063</v>
      </c>
      <c r="AH131" s="61" t="s">
        <v>1063</v>
      </c>
      <c r="AI131" s="56">
        <v>4</v>
      </c>
      <c r="AJ131" s="64"/>
      <c r="AK131" s="64"/>
    </row>
    <row r="132" spans="1:39" x14ac:dyDescent="0.3">
      <c r="A132" s="25" t="s">
        <v>1168</v>
      </c>
    </row>
    <row r="133" spans="1:39" ht="54" x14ac:dyDescent="0.3">
      <c r="A133" s="25" t="s">
        <v>1169</v>
      </c>
      <c r="L133" s="59" t="s">
        <v>1220</v>
      </c>
      <c r="M133" s="59" t="s">
        <v>30</v>
      </c>
      <c r="N133" s="59" t="s">
        <v>61</v>
      </c>
      <c r="O133" s="59" t="s">
        <v>61</v>
      </c>
      <c r="P133" s="55" t="s">
        <v>33</v>
      </c>
      <c r="Q133" s="55" t="s">
        <v>33</v>
      </c>
      <c r="R133" s="55" t="s">
        <v>1226</v>
      </c>
      <c r="S133" s="55" t="s">
        <v>1062</v>
      </c>
      <c r="T133" s="55" t="s">
        <v>1062</v>
      </c>
      <c r="U133" s="60" t="s">
        <v>13</v>
      </c>
      <c r="V133" s="60" t="s">
        <v>11</v>
      </c>
      <c r="W133" s="60" t="s">
        <v>1046</v>
      </c>
      <c r="X133" s="60" t="s">
        <v>70</v>
      </c>
      <c r="Y133" s="57" t="s">
        <v>3</v>
      </c>
      <c r="Z133" s="57" t="s">
        <v>3</v>
      </c>
      <c r="AA133" s="57" t="s">
        <v>7</v>
      </c>
      <c r="AB133" s="57" t="s">
        <v>16</v>
      </c>
      <c r="AC133" s="57" t="s">
        <v>4</v>
      </c>
      <c r="AD133" s="57" t="s">
        <v>5</v>
      </c>
      <c r="AE133" s="54" t="s">
        <v>1235</v>
      </c>
      <c r="AF133" s="54" t="s">
        <v>69</v>
      </c>
      <c r="AG133" s="54" t="s">
        <v>45</v>
      </c>
      <c r="AH133" s="54" t="s">
        <v>37</v>
      </c>
      <c r="AI133" s="54" t="s">
        <v>54</v>
      </c>
      <c r="AJ133" s="66" t="s">
        <v>1236</v>
      </c>
      <c r="AK133" s="67" t="s">
        <v>1244</v>
      </c>
      <c r="AL133" s="25" t="s">
        <v>1237</v>
      </c>
      <c r="AM133" s="25" t="s">
        <v>1238</v>
      </c>
    </row>
    <row r="134" spans="1:39" ht="30" x14ac:dyDescent="0.3">
      <c r="L134" s="61">
        <v>5</v>
      </c>
      <c r="M134" s="56">
        <v>4</v>
      </c>
      <c r="N134" s="61">
        <v>5</v>
      </c>
      <c r="O134" s="61">
        <v>5</v>
      </c>
      <c r="P134" s="61">
        <v>5</v>
      </c>
      <c r="Q134" s="61">
        <v>5</v>
      </c>
      <c r="R134" s="61" t="s">
        <v>1211</v>
      </c>
      <c r="S134" s="61">
        <v>1</v>
      </c>
      <c r="T134" s="61"/>
      <c r="U134" s="56">
        <v>4</v>
      </c>
      <c r="V134" s="61" t="s">
        <v>1063</v>
      </c>
      <c r="W134" s="61">
        <v>5</v>
      </c>
      <c r="X134" s="61">
        <v>5</v>
      </c>
      <c r="Y134" s="56">
        <v>5</v>
      </c>
      <c r="Z134" s="61">
        <v>5</v>
      </c>
      <c r="AA134" s="56">
        <v>4</v>
      </c>
      <c r="AB134" s="61" t="s">
        <v>1063</v>
      </c>
      <c r="AC134" s="56">
        <v>3</v>
      </c>
      <c r="AD134" s="1">
        <v>3</v>
      </c>
      <c r="AE134" s="61">
        <v>5</v>
      </c>
      <c r="AF134" s="56">
        <v>2</v>
      </c>
      <c r="AG134" s="61" t="s">
        <v>1063</v>
      </c>
      <c r="AH134" s="61" t="s">
        <v>1063</v>
      </c>
      <c r="AI134" s="56">
        <v>4</v>
      </c>
    </row>
    <row r="136" spans="1:39" ht="54" x14ac:dyDescent="0.3">
      <c r="L136" s="59" t="s">
        <v>1220</v>
      </c>
      <c r="M136" s="59" t="s">
        <v>30</v>
      </c>
      <c r="N136" s="59" t="s">
        <v>61</v>
      </c>
      <c r="O136" s="59" t="s">
        <v>61</v>
      </c>
      <c r="P136" s="55" t="s">
        <v>33</v>
      </c>
      <c r="Q136" s="55" t="s">
        <v>33</v>
      </c>
      <c r="R136" s="55" t="s">
        <v>1226</v>
      </c>
      <c r="S136" s="55" t="s">
        <v>1062</v>
      </c>
      <c r="T136" s="55" t="s">
        <v>1062</v>
      </c>
      <c r="U136" s="57" t="s">
        <v>3</v>
      </c>
      <c r="V136" s="57" t="s">
        <v>3</v>
      </c>
      <c r="W136" s="57" t="s">
        <v>7</v>
      </c>
      <c r="X136" s="57" t="s">
        <v>4</v>
      </c>
      <c r="Y136" s="57" t="s">
        <v>16</v>
      </c>
      <c r="Z136" s="60" t="s">
        <v>17</v>
      </c>
      <c r="AA136" s="60" t="s">
        <v>70</v>
      </c>
      <c r="AB136" s="60" t="s">
        <v>11</v>
      </c>
      <c r="AC136" s="60" t="s">
        <v>13</v>
      </c>
      <c r="AD136" s="60" t="s">
        <v>8</v>
      </c>
      <c r="AE136" s="54" t="s">
        <v>42</v>
      </c>
      <c r="AF136" s="54" t="s">
        <v>69</v>
      </c>
      <c r="AG136" s="54" t="s">
        <v>45</v>
      </c>
      <c r="AH136" s="54" t="s">
        <v>37</v>
      </c>
      <c r="AI136" s="54" t="s">
        <v>54</v>
      </c>
      <c r="AJ136" s="66" t="s">
        <v>1236</v>
      </c>
      <c r="AK136" s="67" t="s">
        <v>1241</v>
      </c>
    </row>
    <row r="137" spans="1:39" ht="30" x14ac:dyDescent="0.3">
      <c r="L137" s="61">
        <v>5</v>
      </c>
      <c r="M137" s="56">
        <v>4</v>
      </c>
      <c r="N137" s="61">
        <v>5</v>
      </c>
      <c r="O137" s="61">
        <v>5</v>
      </c>
      <c r="P137" s="61">
        <v>5</v>
      </c>
      <c r="Q137" s="61">
        <v>5</v>
      </c>
      <c r="R137" s="61" t="s">
        <v>1211</v>
      </c>
      <c r="S137" s="61">
        <v>1</v>
      </c>
      <c r="T137" s="61"/>
      <c r="U137" s="56">
        <v>4</v>
      </c>
      <c r="V137" s="1">
        <v>4</v>
      </c>
      <c r="W137" s="25">
        <v>5</v>
      </c>
      <c r="X137" s="25" t="s">
        <v>1063</v>
      </c>
      <c r="Y137" s="1">
        <v>3</v>
      </c>
      <c r="Z137" s="25">
        <v>5</v>
      </c>
      <c r="AA137" s="61">
        <v>5</v>
      </c>
      <c r="AB137" s="61" t="s">
        <v>1063</v>
      </c>
      <c r="AC137" s="56" t="s">
        <v>1063</v>
      </c>
      <c r="AD137" s="61" t="s">
        <v>1063</v>
      </c>
      <c r="AE137" s="61">
        <v>5</v>
      </c>
      <c r="AF137" s="56">
        <v>2</v>
      </c>
      <c r="AG137" s="61" t="s">
        <v>1063</v>
      </c>
      <c r="AH137" s="61" t="s">
        <v>1063</v>
      </c>
      <c r="AI137" s="56">
        <v>4</v>
      </c>
      <c r="AJ137" s="64"/>
    </row>
    <row r="139" spans="1:39" ht="30" x14ac:dyDescent="0.3">
      <c r="U139" s="60" t="s">
        <v>13</v>
      </c>
      <c r="V139" s="60" t="s">
        <v>11</v>
      </c>
      <c r="W139" s="60" t="s">
        <v>1046</v>
      </c>
      <c r="X139" s="60" t="s">
        <v>70</v>
      </c>
      <c r="Y139" s="57" t="s">
        <v>17</v>
      </c>
      <c r="Z139" s="57" t="s">
        <v>16</v>
      </c>
      <c r="AA139" s="57" t="s">
        <v>4</v>
      </c>
      <c r="AB139" s="57" t="s">
        <v>7</v>
      </c>
      <c r="AC139" s="57" t="s">
        <v>3</v>
      </c>
      <c r="AD139" s="57" t="s">
        <v>3</v>
      </c>
      <c r="AE139" s="54" t="s">
        <v>42</v>
      </c>
      <c r="AF139" s="54" t="s">
        <v>69</v>
      </c>
      <c r="AG139" s="54" t="s">
        <v>45</v>
      </c>
      <c r="AH139" s="54" t="s">
        <v>37</v>
      </c>
      <c r="AI139" s="54" t="s">
        <v>54</v>
      </c>
      <c r="AJ139" s="65" t="s">
        <v>1233</v>
      </c>
      <c r="AK139" s="43" t="s">
        <v>1242</v>
      </c>
    </row>
    <row r="140" spans="1:39" x14ac:dyDescent="0.3">
      <c r="U140" s="56">
        <v>4</v>
      </c>
      <c r="V140" s="61" t="s">
        <v>1063</v>
      </c>
      <c r="W140" s="61">
        <v>5</v>
      </c>
      <c r="X140" s="61">
        <v>5</v>
      </c>
      <c r="Y140" s="25">
        <v>5</v>
      </c>
      <c r="Z140" s="1">
        <v>3</v>
      </c>
      <c r="AA140" s="1">
        <v>4</v>
      </c>
      <c r="AB140" s="25">
        <v>1</v>
      </c>
      <c r="AC140" s="25">
        <v>1</v>
      </c>
      <c r="AD140" s="25">
        <v>1</v>
      </c>
      <c r="AE140" s="61">
        <v>5</v>
      </c>
      <c r="AF140" s="56">
        <v>2</v>
      </c>
      <c r="AG140" s="61" t="s">
        <v>1063</v>
      </c>
      <c r="AH140" s="61" t="s">
        <v>1063</v>
      </c>
      <c r="AI140" s="56">
        <v>4</v>
      </c>
    </row>
    <row r="143" spans="1:39" x14ac:dyDescent="0.3">
      <c r="M143" s="25" t="s">
        <v>1218</v>
      </c>
    </row>
    <row r="144" spans="1:39" x14ac:dyDescent="0.3">
      <c r="M144" s="25" t="s">
        <v>1217</v>
      </c>
    </row>
    <row r="145" spans="13:13" x14ac:dyDescent="0.3">
      <c r="M145" s="25" t="s">
        <v>1219</v>
      </c>
    </row>
    <row r="146" spans="13:13" x14ac:dyDescent="0.3">
      <c r="M146" s="37">
        <v>362</v>
      </c>
    </row>
  </sheetData>
  <mergeCells count="4">
    <mergeCell ref="B67:C67"/>
    <mergeCell ref="AC119:AE119"/>
    <mergeCell ref="AB116:AE116"/>
    <mergeCell ref="AB71:AE71"/>
  </mergeCells>
  <conditionalFormatting sqref="U128 Y128 AA128 AC128:AE128 V131 Y131 U134 Y134 AA134 AC134:AD134 V137 Y137 U140 Z140:AA140 AF72:AH72 X72 Z72 Q79 U79:V79 AC79:AI79">
    <cfRule type="cellIs" dxfId="24" priority="211" operator="equal">
      <formula>1</formula>
    </cfRule>
    <cfRule type="cellIs" dxfId="23" priority="212" operator="equal">
      <formula>2</formula>
    </cfRule>
    <cfRule type="cellIs" dxfId="22" priority="213" operator="equal">
      <formula>3</formula>
    </cfRule>
    <cfRule type="cellIs" dxfId="21" priority="214" operator="equal">
      <formula>4</formula>
    </cfRule>
    <cfRule type="cellIs" dxfId="20" priority="215" operator="equal">
      <formula>5</formula>
    </cfRule>
  </conditionalFormatting>
  <conditionalFormatting sqref="AF85">
    <cfRule type="cellIs" dxfId="19" priority="16" operator="equal">
      <formula>1</formula>
    </cfRule>
    <cfRule type="cellIs" dxfId="18" priority="17" operator="equal">
      <formula>2</formula>
    </cfRule>
    <cfRule type="cellIs" dxfId="17" priority="18" operator="equal">
      <formula>3</formula>
    </cfRule>
    <cfRule type="cellIs" dxfId="16" priority="19" operator="equal">
      <formula>4</formula>
    </cfRule>
    <cfRule type="cellIs" dxfId="15" priority="20" operator="equal">
      <formula>5</formula>
    </cfRule>
  </conditionalFormatting>
  <conditionalFormatting sqref="AG85:AH85">
    <cfRule type="cellIs" dxfId="14" priority="11" operator="equal">
      <formula>1</formula>
    </cfRule>
    <cfRule type="cellIs" dxfId="13" priority="12" operator="equal">
      <formula>2</formula>
    </cfRule>
    <cfRule type="cellIs" dxfId="12" priority="13" operator="equal">
      <formula>3</formula>
    </cfRule>
    <cfRule type="cellIs" dxfId="11" priority="14" operator="equal">
      <formula>4</formula>
    </cfRule>
    <cfRule type="cellIs" dxfId="10" priority="15" operator="equal">
      <formula>5</formula>
    </cfRule>
  </conditionalFormatting>
  <conditionalFormatting sqref="AI85">
    <cfRule type="cellIs" dxfId="9" priority="6" operator="equal">
      <formula>1</formula>
    </cfRule>
    <cfRule type="cellIs" dxfId="8" priority="7" operator="equal">
      <formula>2</formula>
    </cfRule>
    <cfRule type="cellIs" dxfId="7" priority="8" operator="equal">
      <formula>3</formula>
    </cfRule>
    <cfRule type="cellIs" dxfId="6" priority="9" operator="equal">
      <formula>4</formula>
    </cfRule>
    <cfRule type="cellIs" dxfId="5" priority="10" operator="equal">
      <formula>5</formula>
    </cfRule>
  </conditionalFormatting>
  <conditionalFormatting sqref="Q85 U85:V85 AC85:AE85">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5"/>
  <sheetViews>
    <sheetView topLeftCell="D1" workbookViewId="0">
      <pane ySplit="1" topLeftCell="A2" activePane="bottomLeft" state="frozen"/>
      <selection activeCell="C1" sqref="C1"/>
      <selection pane="bottomLeft" activeCell="S11" sqref="S11"/>
    </sheetView>
  </sheetViews>
  <sheetFormatPr defaultColWidth="9.140625" defaultRowHeight="15" x14ac:dyDescent="0.3"/>
  <cols>
    <col min="1" max="31" width="9.140625" style="25"/>
    <col min="32" max="32" width="41" style="32" customWidth="1"/>
    <col min="33" max="16384" width="9.140625" style="25"/>
  </cols>
  <sheetData>
    <row r="1" spans="7:33" ht="30" x14ac:dyDescent="0.3">
      <c r="H1" s="26" t="s">
        <v>699</v>
      </c>
      <c r="I1" s="26" t="s">
        <v>700</v>
      </c>
      <c r="J1" s="26" t="s">
        <v>701</v>
      </c>
      <c r="K1" s="26" t="s">
        <v>702</v>
      </c>
      <c r="L1" s="26" t="s">
        <v>703</v>
      </c>
      <c r="M1" s="26" t="s">
        <v>704</v>
      </c>
      <c r="N1" s="26" t="s">
        <v>705</v>
      </c>
      <c r="O1" s="26" t="s">
        <v>706</v>
      </c>
      <c r="P1" s="26" t="s">
        <v>707</v>
      </c>
      <c r="Q1" s="26" t="s">
        <v>798</v>
      </c>
      <c r="R1" s="26" t="s">
        <v>806</v>
      </c>
      <c r="S1" s="26" t="s">
        <v>808</v>
      </c>
      <c r="T1" s="26" t="s">
        <v>699</v>
      </c>
      <c r="U1" s="26" t="s">
        <v>700</v>
      </c>
      <c r="V1" s="26" t="s">
        <v>701</v>
      </c>
      <c r="W1" s="26" t="s">
        <v>702</v>
      </c>
      <c r="X1" s="26" t="s">
        <v>703</v>
      </c>
      <c r="Y1" s="26" t="s">
        <v>704</v>
      </c>
      <c r="Z1" s="26" t="s">
        <v>705</v>
      </c>
      <c r="AA1" s="26" t="s">
        <v>706</v>
      </c>
      <c r="AB1" s="26" t="s">
        <v>707</v>
      </c>
      <c r="AC1" s="26" t="s">
        <v>798</v>
      </c>
      <c r="AD1" s="26" t="s">
        <v>806</v>
      </c>
      <c r="AE1" s="26" t="s">
        <v>808</v>
      </c>
      <c r="AF1" s="32" t="s">
        <v>625</v>
      </c>
      <c r="AG1" s="25" t="s">
        <v>1087</v>
      </c>
    </row>
    <row r="2" spans="7:33" ht="60" x14ac:dyDescent="0.3">
      <c r="G2" s="33">
        <v>1</v>
      </c>
      <c r="H2" s="27" t="s">
        <v>1046</v>
      </c>
      <c r="I2" s="27" t="s">
        <v>1047</v>
      </c>
      <c r="J2" s="27" t="s">
        <v>1048</v>
      </c>
      <c r="K2" s="27" t="s">
        <v>1049</v>
      </c>
      <c r="L2" s="27" t="s">
        <v>1050</v>
      </c>
      <c r="M2" s="27" t="s">
        <v>1051</v>
      </c>
      <c r="N2" s="28" t="s">
        <v>1052</v>
      </c>
      <c r="O2" s="28" t="s">
        <v>1053</v>
      </c>
      <c r="P2" s="28" t="s">
        <v>1054</v>
      </c>
      <c r="Q2" s="28" t="s">
        <v>1055</v>
      </c>
      <c r="R2" s="28" t="s">
        <v>1056</v>
      </c>
      <c r="S2" s="30" t="s">
        <v>49</v>
      </c>
      <c r="T2" s="30" t="s">
        <v>1057</v>
      </c>
      <c r="U2" s="30" t="s">
        <v>1058</v>
      </c>
      <c r="V2" s="30" t="s">
        <v>1059</v>
      </c>
      <c r="W2" s="30" t="s">
        <v>1060</v>
      </c>
      <c r="X2" s="31" t="s">
        <v>1061</v>
      </c>
      <c r="Y2" s="31" t="s">
        <v>1061</v>
      </c>
      <c r="Z2" s="31" t="s">
        <v>1064</v>
      </c>
      <c r="AA2" s="31" t="s">
        <v>1062</v>
      </c>
      <c r="AB2" s="29" t="s">
        <v>1065</v>
      </c>
      <c r="AC2" s="29" t="s">
        <v>1066</v>
      </c>
      <c r="AD2" s="29" t="s">
        <v>1067</v>
      </c>
      <c r="AE2" s="29" t="s">
        <v>1068</v>
      </c>
      <c r="AF2" s="32" t="s">
        <v>1086</v>
      </c>
      <c r="AG2" s="25" t="s">
        <v>1079</v>
      </c>
    </row>
    <row r="3" spans="7:33" x14ac:dyDescent="0.3">
      <c r="H3" s="26">
        <v>5</v>
      </c>
      <c r="I3" s="26">
        <v>5</v>
      </c>
      <c r="J3" s="26">
        <v>5</v>
      </c>
      <c r="K3" s="26">
        <v>5</v>
      </c>
      <c r="L3" s="26">
        <v>5</v>
      </c>
      <c r="M3" s="26">
        <v>5</v>
      </c>
      <c r="N3" s="26">
        <v>3</v>
      </c>
      <c r="O3" s="26">
        <v>4</v>
      </c>
      <c r="P3" s="26">
        <v>4</v>
      </c>
      <c r="Q3" s="26">
        <v>4</v>
      </c>
      <c r="R3" s="26">
        <v>5</v>
      </c>
      <c r="S3" s="26">
        <v>4</v>
      </c>
      <c r="T3" s="26">
        <v>4</v>
      </c>
      <c r="U3" s="26">
        <v>4</v>
      </c>
      <c r="V3" s="26">
        <v>4</v>
      </c>
      <c r="W3" s="26">
        <v>4</v>
      </c>
      <c r="X3" s="26">
        <v>4</v>
      </c>
      <c r="Y3" s="26">
        <v>4</v>
      </c>
      <c r="Z3" s="26" t="s">
        <v>1063</v>
      </c>
      <c r="AA3" s="26" t="s">
        <v>1063</v>
      </c>
      <c r="AB3" s="26">
        <v>5</v>
      </c>
      <c r="AC3" s="26">
        <v>5</v>
      </c>
      <c r="AD3" s="26">
        <v>5</v>
      </c>
      <c r="AE3" s="26">
        <v>5</v>
      </c>
    </row>
    <row r="4" spans="7:33" x14ac:dyDescent="0.3">
      <c r="H4" s="26"/>
      <c r="I4" s="26"/>
      <c r="J4" s="26"/>
      <c r="K4" s="26"/>
      <c r="L4" s="26"/>
      <c r="M4" s="26"/>
      <c r="N4" s="26"/>
      <c r="O4" s="26"/>
      <c r="P4" s="26"/>
      <c r="Q4" s="26"/>
      <c r="R4" s="26"/>
      <c r="S4" s="26"/>
      <c r="T4" s="26"/>
      <c r="U4" s="26"/>
      <c r="V4" s="26"/>
      <c r="W4" s="26"/>
      <c r="X4" s="26"/>
      <c r="Y4" s="26"/>
      <c r="Z4" s="26"/>
      <c r="AA4" s="26"/>
      <c r="AB4" s="26"/>
      <c r="AC4" s="26"/>
      <c r="AD4" s="26"/>
      <c r="AE4" s="26"/>
    </row>
    <row r="5" spans="7:33" x14ac:dyDescent="0.3">
      <c r="H5" s="26"/>
      <c r="I5" s="26"/>
      <c r="J5" s="26"/>
      <c r="K5" s="26"/>
      <c r="L5" s="26"/>
      <c r="M5" s="26"/>
      <c r="N5" s="26"/>
      <c r="O5" s="26"/>
      <c r="P5" s="26"/>
      <c r="Q5" s="26"/>
      <c r="R5" s="26"/>
      <c r="S5" s="26"/>
      <c r="T5" s="26"/>
      <c r="U5" s="26"/>
      <c r="V5" s="26"/>
      <c r="W5" s="26"/>
      <c r="X5" s="26"/>
      <c r="Y5" s="26"/>
      <c r="Z5" s="26"/>
      <c r="AA5" s="26"/>
      <c r="AB5" s="26"/>
      <c r="AC5" s="26"/>
      <c r="AD5" s="26"/>
      <c r="AE5" s="26"/>
    </row>
    <row r="6" spans="7:33" x14ac:dyDescent="0.3">
      <c r="H6" s="26"/>
      <c r="I6" s="26"/>
      <c r="J6" s="26"/>
      <c r="K6" s="26"/>
      <c r="L6" s="26"/>
      <c r="M6" s="26"/>
      <c r="N6" s="26"/>
      <c r="O6" s="26"/>
      <c r="P6" s="26"/>
      <c r="Q6" s="26"/>
      <c r="R6" s="26"/>
      <c r="S6" s="26"/>
      <c r="T6" s="26"/>
      <c r="U6" s="26"/>
      <c r="V6" s="26"/>
      <c r="W6" s="26"/>
      <c r="X6" s="26"/>
      <c r="Y6" s="26"/>
      <c r="Z6" s="26"/>
      <c r="AA6" s="26"/>
      <c r="AB6" s="26"/>
      <c r="AC6" s="26"/>
      <c r="AD6" s="26"/>
      <c r="AE6" s="26"/>
    </row>
    <row r="7" spans="7:33" x14ac:dyDescent="0.3">
      <c r="H7" s="26"/>
      <c r="I7" s="26"/>
      <c r="J7" s="26"/>
      <c r="K7" s="26"/>
      <c r="L7" s="26"/>
      <c r="M7" s="26"/>
      <c r="N7" s="26"/>
      <c r="O7" s="26"/>
      <c r="P7" s="26"/>
      <c r="Q7" s="26"/>
      <c r="R7" s="26"/>
      <c r="S7" s="26"/>
      <c r="T7" s="26"/>
      <c r="U7" s="26"/>
      <c r="V7" s="26"/>
      <c r="W7" s="26"/>
      <c r="X7" s="26"/>
      <c r="Y7" s="26"/>
      <c r="Z7" s="26"/>
      <c r="AA7" s="26"/>
      <c r="AB7" s="26"/>
      <c r="AC7" s="26"/>
      <c r="AD7" s="26"/>
      <c r="AE7" s="26"/>
    </row>
    <row r="8" spans="7:33" x14ac:dyDescent="0.3">
      <c r="H8" s="26"/>
      <c r="I8" s="26"/>
      <c r="J8" s="26"/>
      <c r="K8" s="26"/>
      <c r="L8" s="26"/>
      <c r="M8" s="26"/>
      <c r="N8" s="26"/>
      <c r="O8" s="26"/>
      <c r="P8" s="26"/>
      <c r="Q8" s="26"/>
      <c r="R8" s="26"/>
      <c r="S8" s="26"/>
      <c r="T8" s="26"/>
      <c r="U8" s="26"/>
      <c r="V8" s="26"/>
      <c r="W8" s="26"/>
      <c r="X8" s="26"/>
      <c r="Y8" s="26"/>
      <c r="Z8" s="26"/>
      <c r="AA8" s="26"/>
      <c r="AB8" s="26"/>
      <c r="AC8" s="26"/>
      <c r="AD8" s="26"/>
      <c r="AE8" s="26"/>
    </row>
    <row r="9" spans="7:33" x14ac:dyDescent="0.3">
      <c r="H9" s="26"/>
      <c r="I9" s="26"/>
      <c r="J9" s="26"/>
      <c r="K9" s="26"/>
      <c r="L9" s="26"/>
      <c r="M9" s="26"/>
      <c r="N9" s="26"/>
      <c r="O9" s="26"/>
      <c r="P9" s="26"/>
      <c r="Q9" s="26"/>
      <c r="R9" s="26"/>
      <c r="S9" s="26"/>
      <c r="T9" s="26"/>
      <c r="U9" s="26"/>
      <c r="V9" s="26"/>
      <c r="W9" s="26"/>
      <c r="X9" s="26"/>
      <c r="Y9" s="26"/>
      <c r="Z9" s="26"/>
      <c r="AA9" s="26"/>
      <c r="AB9" s="26"/>
      <c r="AC9" s="26"/>
      <c r="AD9" s="26"/>
      <c r="AE9" s="26"/>
    </row>
    <row r="10" spans="7:33" x14ac:dyDescent="0.3">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7:33" ht="45" x14ac:dyDescent="0.3">
      <c r="G11" s="33">
        <v>2</v>
      </c>
      <c r="H11" s="30" t="s">
        <v>1057</v>
      </c>
      <c r="I11" s="30" t="s">
        <v>1069</v>
      </c>
      <c r="J11" s="30" t="s">
        <v>1059</v>
      </c>
      <c r="K11" s="30" t="s">
        <v>1060</v>
      </c>
      <c r="L11" s="31" t="s">
        <v>1061</v>
      </c>
      <c r="M11" s="31" t="s">
        <v>33</v>
      </c>
      <c r="N11" s="31" t="s">
        <v>1064</v>
      </c>
      <c r="O11" s="31" t="s">
        <v>1062</v>
      </c>
      <c r="P11" s="29" t="s">
        <v>1065</v>
      </c>
      <c r="Q11" s="29" t="s">
        <v>1070</v>
      </c>
      <c r="R11" s="29" t="s">
        <v>1066</v>
      </c>
      <c r="S11" s="27" t="s">
        <v>1046</v>
      </c>
      <c r="T11" s="27" t="s">
        <v>13</v>
      </c>
      <c r="U11" s="27" t="s">
        <v>1048</v>
      </c>
      <c r="V11" s="27" t="s">
        <v>1049</v>
      </c>
      <c r="W11" s="27" t="s">
        <v>1050</v>
      </c>
      <c r="X11" s="27" t="s">
        <v>1051</v>
      </c>
      <c r="Y11" s="28" t="s">
        <v>1071</v>
      </c>
      <c r="Z11" s="28" t="s">
        <v>1054</v>
      </c>
      <c r="AA11" s="28" t="s">
        <v>1053</v>
      </c>
      <c r="AB11" s="28" t="s">
        <v>1055</v>
      </c>
      <c r="AC11" s="28" t="s">
        <v>1055</v>
      </c>
      <c r="AD11" s="28" t="s">
        <v>1056</v>
      </c>
      <c r="AE11" s="28" t="s">
        <v>3</v>
      </c>
      <c r="AF11" s="32" t="s">
        <v>1085</v>
      </c>
      <c r="AG11" s="25" t="s">
        <v>1079</v>
      </c>
    </row>
    <row r="12" spans="7:33" x14ac:dyDescent="0.3">
      <c r="H12" s="25">
        <v>4</v>
      </c>
      <c r="I12" s="25">
        <v>4</v>
      </c>
      <c r="J12" s="25">
        <v>4</v>
      </c>
      <c r="K12" s="25">
        <v>5</v>
      </c>
      <c r="L12" s="25">
        <v>5</v>
      </c>
      <c r="M12" s="25">
        <v>5</v>
      </c>
      <c r="N12" s="26" t="s">
        <v>1063</v>
      </c>
      <c r="O12" s="26" t="s">
        <v>1063</v>
      </c>
      <c r="P12" s="25">
        <v>5</v>
      </c>
      <c r="Q12" s="25">
        <v>4</v>
      </c>
      <c r="R12" s="25">
        <v>4</v>
      </c>
      <c r="S12" s="25">
        <v>5</v>
      </c>
      <c r="T12" s="25">
        <v>5</v>
      </c>
      <c r="U12" s="25">
        <v>5</v>
      </c>
      <c r="V12" s="25">
        <v>5</v>
      </c>
      <c r="W12" s="25">
        <v>5</v>
      </c>
      <c r="X12" s="26" t="s">
        <v>1063</v>
      </c>
      <c r="Y12" s="25">
        <v>5</v>
      </c>
      <c r="Z12" s="25">
        <v>4</v>
      </c>
      <c r="AA12" s="25">
        <v>4</v>
      </c>
      <c r="AB12" s="26" t="s">
        <v>1063</v>
      </c>
      <c r="AC12" s="26" t="s">
        <v>1063</v>
      </c>
      <c r="AD12" s="25">
        <v>4</v>
      </c>
      <c r="AE12" s="25">
        <v>4</v>
      </c>
    </row>
    <row r="22" spans="7:33" ht="45" x14ac:dyDescent="0.3">
      <c r="G22" s="33">
        <v>3</v>
      </c>
      <c r="H22" s="27" t="s">
        <v>1046</v>
      </c>
      <c r="I22" s="27" t="s">
        <v>1047</v>
      </c>
      <c r="J22" s="27" t="s">
        <v>1048</v>
      </c>
      <c r="K22" s="27" t="s">
        <v>1072</v>
      </c>
      <c r="L22" s="27" t="s">
        <v>1073</v>
      </c>
      <c r="M22" s="28" t="s">
        <v>1071</v>
      </c>
      <c r="N22" s="28" t="s">
        <v>4</v>
      </c>
      <c r="O22" s="28" t="s">
        <v>16</v>
      </c>
      <c r="P22" s="28" t="s">
        <v>7</v>
      </c>
      <c r="Q22" s="28" t="s">
        <v>3</v>
      </c>
      <c r="R22" s="28" t="s">
        <v>3</v>
      </c>
      <c r="S22" s="30" t="s">
        <v>49</v>
      </c>
      <c r="T22" s="30" t="s">
        <v>36</v>
      </c>
      <c r="U22" s="30" t="s">
        <v>1058</v>
      </c>
      <c r="V22" s="30" t="s">
        <v>1084</v>
      </c>
      <c r="W22" s="30" t="s">
        <v>54</v>
      </c>
      <c r="X22" s="31" t="s">
        <v>1061</v>
      </c>
      <c r="Y22" s="31" t="s">
        <v>1061</v>
      </c>
      <c r="Z22" s="31" t="s">
        <v>1062</v>
      </c>
      <c r="AA22" s="31" t="s">
        <v>1064</v>
      </c>
      <c r="AB22" s="29" t="s">
        <v>1065</v>
      </c>
      <c r="AC22" s="29" t="s">
        <v>1066</v>
      </c>
      <c r="AD22" s="29" t="s">
        <v>1067</v>
      </c>
      <c r="AE22" s="29" t="s">
        <v>1068</v>
      </c>
      <c r="AF22" s="32" t="s">
        <v>1083</v>
      </c>
      <c r="AG22" s="25" t="s">
        <v>1074</v>
      </c>
    </row>
    <row r="23" spans="7:33" x14ac:dyDescent="0.3">
      <c r="H23" s="26">
        <v>5</v>
      </c>
      <c r="I23" s="26">
        <v>5</v>
      </c>
      <c r="J23" s="26">
        <v>5</v>
      </c>
      <c r="K23" s="26">
        <v>5</v>
      </c>
      <c r="L23" s="26">
        <v>5</v>
      </c>
      <c r="M23" s="26">
        <v>5</v>
      </c>
      <c r="N23" s="26">
        <v>4</v>
      </c>
      <c r="O23" s="25">
        <v>4</v>
      </c>
      <c r="P23" s="25" t="s">
        <v>1063</v>
      </c>
      <c r="Q23" s="26">
        <v>4</v>
      </c>
      <c r="R23" s="26">
        <v>4</v>
      </c>
      <c r="S23" s="1">
        <v>4</v>
      </c>
      <c r="T23" s="1">
        <v>4</v>
      </c>
      <c r="U23" s="1">
        <v>4</v>
      </c>
      <c r="V23" s="25">
        <v>5</v>
      </c>
      <c r="W23" s="25">
        <v>5</v>
      </c>
      <c r="X23" s="26">
        <v>4</v>
      </c>
      <c r="Y23" s="26">
        <v>4</v>
      </c>
      <c r="Z23" s="26"/>
      <c r="AA23" s="26"/>
      <c r="AB23" s="26">
        <v>5</v>
      </c>
      <c r="AC23" s="26">
        <v>5</v>
      </c>
      <c r="AD23" s="26">
        <v>5</v>
      </c>
      <c r="AE23" s="26">
        <v>5</v>
      </c>
    </row>
    <row r="25" spans="7:33" ht="30" x14ac:dyDescent="0.3">
      <c r="AA25" s="25" t="s">
        <v>1082</v>
      </c>
      <c r="AB25" s="29" t="s">
        <v>1065</v>
      </c>
      <c r="AC25" s="29" t="s">
        <v>1065</v>
      </c>
      <c r="AD25" s="29" t="s">
        <v>30</v>
      </c>
      <c r="AE25" s="29" t="s">
        <v>30</v>
      </c>
    </row>
    <row r="26" spans="7:33" x14ac:dyDescent="0.3">
      <c r="AB26" s="26">
        <v>5</v>
      </c>
      <c r="AC26" s="26">
        <v>5</v>
      </c>
      <c r="AD26" s="25">
        <v>4</v>
      </c>
      <c r="AE26" s="25">
        <v>4</v>
      </c>
    </row>
    <row r="35" spans="7:33" ht="60" x14ac:dyDescent="0.3">
      <c r="G35" s="33">
        <v>4</v>
      </c>
      <c r="H35" s="27" t="s">
        <v>1046</v>
      </c>
      <c r="I35" s="27" t="s">
        <v>1047</v>
      </c>
      <c r="J35" s="27" t="s">
        <v>1048</v>
      </c>
      <c r="K35" s="27" t="s">
        <v>1072</v>
      </c>
      <c r="L35" s="27" t="s">
        <v>1073</v>
      </c>
      <c r="M35" s="28" t="s">
        <v>1071</v>
      </c>
      <c r="N35" s="28" t="s">
        <v>4</v>
      </c>
      <c r="O35" s="28" t="s">
        <v>16</v>
      </c>
      <c r="P35" s="28" t="s">
        <v>7</v>
      </c>
      <c r="Q35" s="28" t="s">
        <v>3</v>
      </c>
      <c r="R35" s="28" t="s">
        <v>3</v>
      </c>
      <c r="S35" s="31" t="s">
        <v>601</v>
      </c>
      <c r="T35" s="31" t="s">
        <v>33</v>
      </c>
      <c r="U35" s="31" t="s">
        <v>33</v>
      </c>
      <c r="V35" s="31" t="s">
        <v>500</v>
      </c>
      <c r="W35" s="31" t="s">
        <v>500</v>
      </c>
      <c r="X35" s="29" t="s">
        <v>1065</v>
      </c>
      <c r="Y35" s="29" t="s">
        <v>1065</v>
      </c>
      <c r="Z35" s="29" t="s">
        <v>628</v>
      </c>
      <c r="AA35" s="29" t="s">
        <v>1066</v>
      </c>
      <c r="AB35" s="30" t="s">
        <v>49</v>
      </c>
      <c r="AC35" s="30" t="s">
        <v>36</v>
      </c>
      <c r="AD35" s="30" t="s">
        <v>1058</v>
      </c>
      <c r="AE35" s="30" t="s">
        <v>37</v>
      </c>
      <c r="AF35" s="32" t="s">
        <v>1081</v>
      </c>
      <c r="AG35" s="25" t="s">
        <v>1079</v>
      </c>
    </row>
    <row r="36" spans="7:33" x14ac:dyDescent="0.3">
      <c r="H36" s="26">
        <v>5</v>
      </c>
      <c r="I36" s="26">
        <v>5</v>
      </c>
      <c r="J36" s="26">
        <v>5</v>
      </c>
      <c r="K36" s="26">
        <v>5</v>
      </c>
      <c r="L36" s="26">
        <v>5</v>
      </c>
      <c r="M36" s="26">
        <v>5</v>
      </c>
      <c r="N36" s="26">
        <v>4</v>
      </c>
      <c r="O36" s="25">
        <v>4</v>
      </c>
      <c r="P36" s="25" t="s">
        <v>1063</v>
      </c>
      <c r="Q36" s="26">
        <v>4</v>
      </c>
      <c r="R36" s="26">
        <v>4</v>
      </c>
      <c r="S36" s="25">
        <v>5</v>
      </c>
      <c r="T36" s="25">
        <v>3</v>
      </c>
      <c r="U36" s="25">
        <v>3</v>
      </c>
      <c r="V36" s="25">
        <v>4</v>
      </c>
      <c r="W36" s="25">
        <v>4</v>
      </c>
      <c r="X36" s="26">
        <v>5</v>
      </c>
      <c r="Y36" s="26">
        <v>4</v>
      </c>
      <c r="AA36" s="26">
        <v>5</v>
      </c>
      <c r="AB36" s="25" t="s">
        <v>1063</v>
      </c>
      <c r="AC36" s="25" t="s">
        <v>1063</v>
      </c>
      <c r="AD36" s="25">
        <v>5</v>
      </c>
      <c r="AE36" s="25">
        <v>5</v>
      </c>
    </row>
    <row r="45" spans="7:33" ht="45" x14ac:dyDescent="0.3">
      <c r="G45" s="33">
        <v>5</v>
      </c>
      <c r="H45" s="27" t="s">
        <v>1046</v>
      </c>
      <c r="I45" s="27" t="s">
        <v>1047</v>
      </c>
      <c r="J45" s="27" t="s">
        <v>1048</v>
      </c>
      <c r="K45" s="27" t="s">
        <v>1072</v>
      </c>
      <c r="L45" s="27" t="s">
        <v>1073</v>
      </c>
      <c r="M45" s="28" t="s">
        <v>1071</v>
      </c>
      <c r="N45" s="28" t="s">
        <v>4</v>
      </c>
      <c r="O45" s="28" t="s">
        <v>16</v>
      </c>
      <c r="P45" s="28" t="s">
        <v>7</v>
      </c>
      <c r="Q45" s="28" t="s">
        <v>3</v>
      </c>
      <c r="R45" s="28" t="s">
        <v>3</v>
      </c>
      <c r="S45" s="29" t="s">
        <v>258</v>
      </c>
      <c r="T45" s="29" t="s">
        <v>280</v>
      </c>
      <c r="U45" s="29" t="s">
        <v>296</v>
      </c>
      <c r="V45" s="31" t="s">
        <v>1062</v>
      </c>
      <c r="W45" s="31" t="s">
        <v>601</v>
      </c>
      <c r="X45" s="31" t="s">
        <v>33</v>
      </c>
      <c r="Y45" s="31" t="s">
        <v>33</v>
      </c>
      <c r="Z45" s="30" t="s">
        <v>49</v>
      </c>
      <c r="AA45" s="30" t="s">
        <v>36</v>
      </c>
      <c r="AB45" s="30" t="s">
        <v>45</v>
      </c>
      <c r="AC45" s="30" t="s">
        <v>69</v>
      </c>
      <c r="AD45" s="30" t="s">
        <v>37</v>
      </c>
      <c r="AE45" s="30" t="s">
        <v>54</v>
      </c>
      <c r="AF45" s="32" t="s">
        <v>1080</v>
      </c>
      <c r="AG45" s="25" t="s">
        <v>1079</v>
      </c>
    </row>
    <row r="46" spans="7:33" x14ac:dyDescent="0.3">
      <c r="H46" s="26">
        <v>5</v>
      </c>
      <c r="I46" s="26">
        <v>5</v>
      </c>
      <c r="J46" s="26">
        <v>5</v>
      </c>
      <c r="K46" s="26">
        <v>5</v>
      </c>
      <c r="L46" s="26">
        <v>5</v>
      </c>
      <c r="M46" s="26">
        <v>5</v>
      </c>
      <c r="N46" s="26">
        <v>4</v>
      </c>
      <c r="O46" s="25">
        <v>4</v>
      </c>
      <c r="P46" s="25" t="s">
        <v>1063</v>
      </c>
      <c r="Q46" s="26">
        <v>4</v>
      </c>
      <c r="R46" s="26">
        <v>4</v>
      </c>
      <c r="S46" s="25">
        <v>5</v>
      </c>
      <c r="T46" s="25">
        <v>5</v>
      </c>
      <c r="U46" s="25">
        <v>5</v>
      </c>
      <c r="V46" s="1">
        <v>4</v>
      </c>
      <c r="W46" s="25">
        <v>5</v>
      </c>
      <c r="X46" s="1">
        <v>5</v>
      </c>
      <c r="Y46" s="1">
        <v>5</v>
      </c>
      <c r="Z46" s="1">
        <v>2</v>
      </c>
      <c r="AA46" s="25">
        <v>1</v>
      </c>
      <c r="AB46" s="1">
        <v>2</v>
      </c>
      <c r="AC46" s="1">
        <v>3</v>
      </c>
      <c r="AD46" s="25" t="s">
        <v>1063</v>
      </c>
      <c r="AE46" s="1">
        <v>4</v>
      </c>
    </row>
    <row r="47" spans="7:33" x14ac:dyDescent="0.3">
      <c r="H47" s="26"/>
      <c r="I47" s="26"/>
      <c r="J47" s="26"/>
      <c r="K47" s="26"/>
      <c r="L47" s="26"/>
      <c r="M47" s="26"/>
      <c r="N47" s="26"/>
      <c r="Q47" s="26"/>
      <c r="R47" s="26"/>
      <c r="V47" s="1"/>
      <c r="X47" s="1"/>
      <c r="Y47" s="1"/>
      <c r="Z47" s="1"/>
      <c r="AB47" s="1"/>
      <c r="AC47" s="1"/>
      <c r="AE47" s="1"/>
    </row>
    <row r="48" spans="7:33" x14ac:dyDescent="0.3">
      <c r="H48" s="26"/>
      <c r="I48" s="26"/>
      <c r="J48" s="26"/>
      <c r="K48" s="26"/>
      <c r="L48" s="26"/>
      <c r="M48" s="26"/>
      <c r="N48" s="26"/>
      <c r="Q48" s="26"/>
      <c r="R48" s="26"/>
      <c r="V48" s="1"/>
      <c r="X48" s="1"/>
      <c r="Y48" s="1"/>
      <c r="Z48" s="1"/>
      <c r="AB48" s="1"/>
      <c r="AC48" s="1"/>
      <c r="AE48" s="1"/>
    </row>
    <row r="49" spans="7:33" x14ac:dyDescent="0.3">
      <c r="H49" s="26"/>
      <c r="I49" s="26"/>
      <c r="J49" s="26"/>
      <c r="K49" s="26"/>
      <c r="L49" s="26"/>
      <c r="M49" s="26"/>
      <c r="N49" s="26"/>
      <c r="Q49" s="26"/>
      <c r="R49" s="26"/>
      <c r="V49" s="1"/>
      <c r="X49" s="1"/>
      <c r="Y49" s="1"/>
      <c r="Z49" s="1"/>
      <c r="AB49" s="1"/>
      <c r="AC49" s="1"/>
      <c r="AE49" s="1"/>
    </row>
    <row r="50" spans="7:33" x14ac:dyDescent="0.3">
      <c r="H50" s="26"/>
      <c r="I50" s="26"/>
      <c r="J50" s="26"/>
      <c r="K50" s="26"/>
      <c r="L50" s="26"/>
      <c r="M50" s="26"/>
      <c r="N50" s="26"/>
      <c r="Q50" s="26"/>
      <c r="R50" s="26"/>
      <c r="V50" s="1"/>
      <c r="X50" s="1"/>
      <c r="Y50" s="1"/>
      <c r="Z50" s="1"/>
      <c r="AB50" s="1"/>
      <c r="AC50" s="1"/>
      <c r="AE50" s="1"/>
    </row>
    <row r="51" spans="7:33" x14ac:dyDescent="0.3">
      <c r="H51" s="26"/>
      <c r="I51" s="26"/>
      <c r="J51" s="26"/>
      <c r="K51" s="26"/>
      <c r="L51" s="26"/>
      <c r="M51" s="26"/>
      <c r="N51" s="26"/>
      <c r="Q51" s="26"/>
      <c r="R51" s="26"/>
      <c r="V51" s="1"/>
      <c r="X51" s="1"/>
      <c r="Y51" s="1"/>
      <c r="Z51" s="1"/>
      <c r="AB51" s="1"/>
      <c r="AC51" s="1"/>
      <c r="AE51" s="1"/>
    </row>
    <row r="52" spans="7:33" x14ac:dyDescent="0.3">
      <c r="H52" s="26"/>
      <c r="I52" s="26"/>
      <c r="J52" s="26"/>
      <c r="K52" s="26"/>
      <c r="L52" s="26"/>
      <c r="M52" s="26"/>
      <c r="N52" s="26"/>
      <c r="Q52" s="26"/>
      <c r="R52" s="26"/>
      <c r="V52" s="1"/>
      <c r="X52" s="1"/>
      <c r="Y52" s="1"/>
      <c r="Z52" s="1"/>
      <c r="AB52" s="1"/>
      <c r="AC52" s="1"/>
      <c r="AE52" s="1"/>
    </row>
    <row r="53" spans="7:33" x14ac:dyDescent="0.3">
      <c r="H53" s="26"/>
      <c r="I53" s="26"/>
      <c r="J53" s="26"/>
      <c r="K53" s="26"/>
      <c r="L53" s="26"/>
      <c r="M53" s="26"/>
      <c r="N53" s="26"/>
      <c r="Q53" s="26"/>
      <c r="R53" s="26"/>
      <c r="V53" s="1"/>
      <c r="X53" s="1"/>
      <c r="Y53" s="1"/>
      <c r="Z53" s="1"/>
      <c r="AB53" s="1"/>
      <c r="AC53" s="1"/>
      <c r="AE53" s="1"/>
    </row>
    <row r="54" spans="7:33" x14ac:dyDescent="0.3">
      <c r="H54" s="26"/>
      <c r="I54" s="26"/>
      <c r="J54" s="26"/>
      <c r="K54" s="26"/>
      <c r="L54" s="26"/>
      <c r="M54" s="26"/>
      <c r="N54" s="26"/>
      <c r="Q54" s="26"/>
      <c r="R54" s="26"/>
      <c r="V54" s="1"/>
      <c r="X54" s="1"/>
      <c r="Y54" s="1"/>
      <c r="Z54" s="1"/>
      <c r="AB54" s="1"/>
      <c r="AC54" s="1"/>
      <c r="AE54" s="1"/>
    </row>
    <row r="55" spans="7:33" x14ac:dyDescent="0.3">
      <c r="H55" s="26"/>
      <c r="I55" s="26"/>
      <c r="J55" s="26"/>
      <c r="K55" s="26"/>
      <c r="L55" s="26"/>
      <c r="M55" s="26"/>
      <c r="N55" s="26"/>
      <c r="Q55" s="26"/>
      <c r="R55" s="26"/>
      <c r="V55" s="1"/>
      <c r="X55" s="1"/>
      <c r="Y55" s="1"/>
      <c r="Z55" s="1"/>
      <c r="AB55" s="1"/>
      <c r="AC55" s="1"/>
      <c r="AE55" s="1"/>
    </row>
    <row r="58" spans="7:33" ht="45" x14ac:dyDescent="0.3">
      <c r="G58" s="33">
        <v>6</v>
      </c>
      <c r="H58" s="30" t="s">
        <v>1057</v>
      </c>
      <c r="I58" s="30" t="s">
        <v>1069</v>
      </c>
      <c r="J58" s="30" t="s">
        <v>1059</v>
      </c>
      <c r="K58" s="30" t="s">
        <v>1060</v>
      </c>
      <c r="L58" s="31" t="s">
        <v>1061</v>
      </c>
      <c r="M58" s="31" t="s">
        <v>33</v>
      </c>
      <c r="N58" s="31" t="s">
        <v>1064</v>
      </c>
      <c r="O58" s="31" t="s">
        <v>1062</v>
      </c>
      <c r="P58" s="28" t="s">
        <v>3</v>
      </c>
      <c r="Q58" s="28" t="s">
        <v>3</v>
      </c>
      <c r="R58" s="28" t="s">
        <v>7</v>
      </c>
      <c r="S58" s="28" t="s">
        <v>1054</v>
      </c>
      <c r="T58" s="28" t="s">
        <v>16</v>
      </c>
      <c r="U58" s="28" t="s">
        <v>5</v>
      </c>
      <c r="V58" s="27" t="s">
        <v>1078</v>
      </c>
      <c r="W58" s="27" t="s">
        <v>1077</v>
      </c>
      <c r="X58" s="27" t="s">
        <v>11</v>
      </c>
      <c r="Y58" s="27" t="s">
        <v>13</v>
      </c>
      <c r="Z58" s="27" t="s">
        <v>8</v>
      </c>
      <c r="AA58" s="27" t="s">
        <v>1076</v>
      </c>
      <c r="AB58" s="29" t="s">
        <v>1065</v>
      </c>
      <c r="AC58" s="29" t="s">
        <v>1065</v>
      </c>
      <c r="AD58" s="29" t="s">
        <v>30</v>
      </c>
      <c r="AE58" s="29" t="s">
        <v>30</v>
      </c>
      <c r="AF58" s="32" t="s">
        <v>1075</v>
      </c>
      <c r="AG58" s="25" t="s">
        <v>1074</v>
      </c>
    </row>
    <row r="59" spans="7:33" x14ac:dyDescent="0.3">
      <c r="H59" s="25">
        <v>4</v>
      </c>
      <c r="I59" s="25">
        <v>4</v>
      </c>
      <c r="J59" s="25">
        <v>4</v>
      </c>
      <c r="K59" s="25">
        <v>5</v>
      </c>
      <c r="L59" s="25">
        <v>5</v>
      </c>
      <c r="M59" s="25">
        <v>5</v>
      </c>
      <c r="N59" s="26" t="s">
        <v>1063</v>
      </c>
      <c r="O59" s="26" t="s">
        <v>1063</v>
      </c>
      <c r="P59" s="25" t="s">
        <v>1063</v>
      </c>
      <c r="Q59" s="1">
        <v>4</v>
      </c>
      <c r="R59" s="1">
        <v>4</v>
      </c>
      <c r="S59" s="25" t="s">
        <v>1063</v>
      </c>
      <c r="T59" s="1">
        <v>4</v>
      </c>
      <c r="U59" s="1">
        <v>5</v>
      </c>
      <c r="V59" s="25">
        <v>5</v>
      </c>
      <c r="W59" s="25">
        <v>5</v>
      </c>
      <c r="X59" s="25" t="s">
        <v>1063</v>
      </c>
      <c r="Y59" s="25" t="s">
        <v>1063</v>
      </c>
      <c r="Z59" s="25" t="s">
        <v>1063</v>
      </c>
      <c r="AB59" s="26">
        <v>5</v>
      </c>
      <c r="AC59" s="26">
        <v>5</v>
      </c>
      <c r="AD59" s="25">
        <v>4</v>
      </c>
      <c r="AE59" s="25">
        <v>4</v>
      </c>
    </row>
    <row r="71" spans="1:2" x14ac:dyDescent="0.3">
      <c r="A71" s="28"/>
      <c r="B71" s="25" t="s">
        <v>820</v>
      </c>
    </row>
    <row r="72" spans="1:2" x14ac:dyDescent="0.3">
      <c r="A72" s="27"/>
      <c r="B72" s="25" t="s">
        <v>822</v>
      </c>
    </row>
    <row r="73" spans="1:2" x14ac:dyDescent="0.3">
      <c r="A73" s="29"/>
      <c r="B73" s="25" t="s">
        <v>60</v>
      </c>
    </row>
    <row r="74" spans="1:2" x14ac:dyDescent="0.3">
      <c r="A74" s="30"/>
      <c r="B74" s="25" t="s">
        <v>818</v>
      </c>
    </row>
    <row r="75" spans="1:2" x14ac:dyDescent="0.3">
      <c r="A75" s="31"/>
      <c r="B75" s="25" t="s">
        <v>821</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B54"/>
  <sheetViews>
    <sheetView workbookViewId="0">
      <selection activeCell="M1" sqref="L1:M1"/>
    </sheetView>
  </sheetViews>
  <sheetFormatPr defaultColWidth="9.140625" defaultRowHeight="15" x14ac:dyDescent="0.25"/>
  <cols>
    <col min="1" max="1" width="15.42578125" style="2" customWidth="1"/>
    <col min="2" max="2" width="21.5703125" style="2" customWidth="1"/>
    <col min="3" max="12" width="9.140625" style="2"/>
    <col min="13" max="13" width="13.7109375" style="2" customWidth="1"/>
    <col min="14" max="16384" width="9.140625" style="2"/>
  </cols>
  <sheetData>
    <row r="1" spans="1:132" ht="24" x14ac:dyDescent="0.25">
      <c r="A1" s="4" t="s">
        <v>699</v>
      </c>
      <c r="B1" s="4" t="s">
        <v>699</v>
      </c>
      <c r="C1" s="4" t="s">
        <v>699</v>
      </c>
      <c r="D1" s="4" t="s">
        <v>699</v>
      </c>
      <c r="E1" s="4" t="s">
        <v>699</v>
      </c>
      <c r="F1" s="4" t="s">
        <v>699</v>
      </c>
      <c r="G1" s="4" t="s">
        <v>699</v>
      </c>
      <c r="H1" s="4" t="s">
        <v>699</v>
      </c>
      <c r="I1" s="4" t="s">
        <v>699</v>
      </c>
      <c r="J1" s="4" t="s">
        <v>699</v>
      </c>
      <c r="K1" s="4" t="s">
        <v>699</v>
      </c>
      <c r="L1" s="4" t="s">
        <v>699</v>
      </c>
      <c r="M1" s="4" t="s">
        <v>700</v>
      </c>
      <c r="N1" s="4" t="s">
        <v>700</v>
      </c>
      <c r="O1" s="4" t="s">
        <v>700</v>
      </c>
      <c r="P1" s="4" t="s">
        <v>700</v>
      </c>
      <c r="Q1" s="4" t="s">
        <v>700</v>
      </c>
      <c r="R1" s="4" t="s">
        <v>700</v>
      </c>
      <c r="S1" s="4" t="s">
        <v>700</v>
      </c>
      <c r="T1" s="4" t="s">
        <v>700</v>
      </c>
      <c r="U1" s="4" t="s">
        <v>700</v>
      </c>
      <c r="V1" s="4" t="s">
        <v>700</v>
      </c>
      <c r="W1" s="4" t="s">
        <v>701</v>
      </c>
      <c r="X1" s="4" t="s">
        <v>701</v>
      </c>
      <c r="Y1" s="4" t="s">
        <v>701</v>
      </c>
      <c r="Z1" s="4" t="s">
        <v>701</v>
      </c>
      <c r="AA1" s="4" t="s">
        <v>701</v>
      </c>
      <c r="AB1" s="4" t="s">
        <v>701</v>
      </c>
      <c r="AC1" s="4" t="s">
        <v>701</v>
      </c>
      <c r="AD1" s="4" t="s">
        <v>701</v>
      </c>
      <c r="AE1" s="4" t="s">
        <v>701</v>
      </c>
      <c r="AF1" s="4" t="s">
        <v>701</v>
      </c>
      <c r="AG1" s="4" t="s">
        <v>701</v>
      </c>
      <c r="AH1" s="4" t="s">
        <v>702</v>
      </c>
      <c r="AI1" s="4" t="s">
        <v>702</v>
      </c>
      <c r="AJ1" s="4" t="s">
        <v>702</v>
      </c>
      <c r="AK1" s="4" t="s">
        <v>702</v>
      </c>
      <c r="AL1" s="4" t="s">
        <v>702</v>
      </c>
      <c r="AM1" s="4" t="s">
        <v>702</v>
      </c>
      <c r="AN1" s="4" t="s">
        <v>702</v>
      </c>
      <c r="AO1" s="4" t="s">
        <v>702</v>
      </c>
      <c r="AP1" s="4" t="s">
        <v>702</v>
      </c>
      <c r="AQ1" s="4" t="s">
        <v>702</v>
      </c>
      <c r="AR1" s="4" t="s">
        <v>702</v>
      </c>
      <c r="AS1" s="4" t="s">
        <v>703</v>
      </c>
      <c r="AT1" s="4" t="s">
        <v>703</v>
      </c>
      <c r="AU1" s="4" t="s">
        <v>703</v>
      </c>
      <c r="AV1" s="4" t="s">
        <v>703</v>
      </c>
      <c r="AW1" s="4" t="s">
        <v>703</v>
      </c>
      <c r="AX1" s="4" t="s">
        <v>703</v>
      </c>
      <c r="AY1" s="4" t="s">
        <v>703</v>
      </c>
      <c r="AZ1" s="4" t="s">
        <v>703</v>
      </c>
      <c r="BA1" s="4" t="s">
        <v>703</v>
      </c>
      <c r="BB1" s="4" t="s">
        <v>703</v>
      </c>
      <c r="BC1" s="4" t="s">
        <v>703</v>
      </c>
      <c r="BD1" s="4" t="s">
        <v>704</v>
      </c>
      <c r="BE1" s="4" t="s">
        <v>704</v>
      </c>
      <c r="BF1" s="4" t="s">
        <v>704</v>
      </c>
      <c r="BG1" s="4" t="s">
        <v>704</v>
      </c>
      <c r="BH1" s="4" t="s">
        <v>704</v>
      </c>
      <c r="BI1" s="4" t="s">
        <v>704</v>
      </c>
      <c r="BJ1" s="4" t="s">
        <v>704</v>
      </c>
      <c r="BK1" s="4" t="s">
        <v>704</v>
      </c>
      <c r="BL1" s="4" t="s">
        <v>704</v>
      </c>
      <c r="BM1" s="4" t="s">
        <v>704</v>
      </c>
      <c r="BN1" s="4" t="s">
        <v>704</v>
      </c>
      <c r="BO1" s="4" t="s">
        <v>705</v>
      </c>
      <c r="BP1" s="4" t="s">
        <v>705</v>
      </c>
      <c r="BQ1" s="4" t="s">
        <v>705</v>
      </c>
      <c r="BR1" s="4" t="s">
        <v>705</v>
      </c>
      <c r="BS1" s="4" t="s">
        <v>705</v>
      </c>
      <c r="BT1" s="4" t="s">
        <v>705</v>
      </c>
      <c r="BU1" s="4" t="s">
        <v>705</v>
      </c>
      <c r="BV1" s="4" t="s">
        <v>705</v>
      </c>
      <c r="BW1" s="4" t="s">
        <v>705</v>
      </c>
      <c r="BX1" s="4" t="s">
        <v>705</v>
      </c>
      <c r="BY1" s="4" t="s">
        <v>705</v>
      </c>
      <c r="BZ1" s="4" t="s">
        <v>706</v>
      </c>
      <c r="CA1" s="4" t="s">
        <v>706</v>
      </c>
      <c r="CB1" s="4" t="s">
        <v>706</v>
      </c>
      <c r="CC1" s="4" t="s">
        <v>706</v>
      </c>
      <c r="CD1" s="4" t="s">
        <v>706</v>
      </c>
      <c r="CE1" s="4" t="s">
        <v>706</v>
      </c>
      <c r="CF1" s="4" t="s">
        <v>706</v>
      </c>
      <c r="CG1" s="4" t="s">
        <v>706</v>
      </c>
      <c r="CH1" s="4" t="s">
        <v>706</v>
      </c>
      <c r="CI1" s="4" t="s">
        <v>706</v>
      </c>
      <c r="CJ1" s="4" t="s">
        <v>706</v>
      </c>
      <c r="CK1" s="4" t="s">
        <v>707</v>
      </c>
      <c r="CL1" s="4" t="s">
        <v>707</v>
      </c>
      <c r="CM1" s="4" t="s">
        <v>707</v>
      </c>
      <c r="CN1" s="4" t="s">
        <v>707</v>
      </c>
      <c r="CO1" s="4" t="s">
        <v>707</v>
      </c>
      <c r="CP1" s="4" t="s">
        <v>707</v>
      </c>
      <c r="CQ1" s="4" t="s">
        <v>707</v>
      </c>
      <c r="CR1" s="4" t="s">
        <v>707</v>
      </c>
      <c r="CS1" s="4" t="s">
        <v>707</v>
      </c>
      <c r="CT1" s="4" t="s">
        <v>707</v>
      </c>
      <c r="CU1" s="4" t="s">
        <v>707</v>
      </c>
      <c r="CV1" s="4" t="s">
        <v>798</v>
      </c>
      <c r="CW1" s="4" t="s">
        <v>798</v>
      </c>
      <c r="CX1" s="4" t="s">
        <v>798</v>
      </c>
      <c r="CY1" s="4" t="s">
        <v>798</v>
      </c>
      <c r="CZ1" s="4" t="s">
        <v>798</v>
      </c>
      <c r="DA1" s="4" t="s">
        <v>798</v>
      </c>
      <c r="DB1" s="4" t="s">
        <v>798</v>
      </c>
      <c r="DC1" s="4" t="s">
        <v>798</v>
      </c>
      <c r="DD1" s="4" t="s">
        <v>798</v>
      </c>
      <c r="DE1" s="4" t="s">
        <v>798</v>
      </c>
      <c r="DF1" s="4" t="s">
        <v>798</v>
      </c>
      <c r="DG1" s="4" t="s">
        <v>806</v>
      </c>
      <c r="DH1" s="4" t="s">
        <v>806</v>
      </c>
      <c r="DI1" s="4" t="s">
        <v>806</v>
      </c>
      <c r="DJ1" s="4" t="s">
        <v>806</v>
      </c>
      <c r="DK1" s="4" t="s">
        <v>806</v>
      </c>
      <c r="DL1" s="4" t="s">
        <v>806</v>
      </c>
      <c r="DM1" s="4" t="s">
        <v>806</v>
      </c>
      <c r="DN1" s="4" t="s">
        <v>806</v>
      </c>
      <c r="DO1" s="4" t="s">
        <v>806</v>
      </c>
      <c r="DP1" s="4" t="s">
        <v>806</v>
      </c>
      <c r="DQ1" s="4" t="s">
        <v>806</v>
      </c>
      <c r="DR1" s="4" t="s">
        <v>808</v>
      </c>
      <c r="DS1" s="4" t="s">
        <v>808</v>
      </c>
      <c r="DT1" s="4" t="s">
        <v>808</v>
      </c>
      <c r="DU1" s="4" t="s">
        <v>808</v>
      </c>
      <c r="DV1" s="4" t="s">
        <v>808</v>
      </c>
      <c r="DW1" s="4" t="s">
        <v>808</v>
      </c>
      <c r="DX1" s="4" t="s">
        <v>808</v>
      </c>
      <c r="DY1" s="4" t="s">
        <v>808</v>
      </c>
      <c r="DZ1" s="4" t="s">
        <v>808</v>
      </c>
      <c r="EA1" s="4" t="s">
        <v>808</v>
      </c>
      <c r="EB1" s="4" t="s">
        <v>808</v>
      </c>
    </row>
    <row r="2" spans="1:132" ht="36" x14ac:dyDescent="0.25">
      <c r="A2" s="5" t="s">
        <v>0</v>
      </c>
      <c r="B2" s="5" t="s">
        <v>647</v>
      </c>
      <c r="C2" s="5" t="s">
        <v>809</v>
      </c>
      <c r="D2" s="5" t="s">
        <v>810</v>
      </c>
      <c r="E2" s="5" t="s">
        <v>811</v>
      </c>
      <c r="F2" s="5" t="s">
        <v>812</v>
      </c>
      <c r="G2" s="5" t="s">
        <v>813</v>
      </c>
      <c r="H2" s="5" t="s">
        <v>814</v>
      </c>
      <c r="I2" s="5" t="s">
        <v>815</v>
      </c>
      <c r="J2" s="5" t="s">
        <v>816</v>
      </c>
      <c r="K2" s="5" t="s">
        <v>698</v>
      </c>
      <c r="L2" s="5" t="s">
        <v>0</v>
      </c>
      <c r="M2" s="5" t="s">
        <v>647</v>
      </c>
      <c r="N2" s="5" t="s">
        <v>809</v>
      </c>
      <c r="O2" s="5" t="s">
        <v>810</v>
      </c>
      <c r="P2" s="5" t="s">
        <v>811</v>
      </c>
      <c r="Q2" s="5" t="s">
        <v>812</v>
      </c>
      <c r="R2" s="5" t="s">
        <v>813</v>
      </c>
      <c r="S2" s="5" t="s">
        <v>814</v>
      </c>
      <c r="T2" s="5" t="s">
        <v>815</v>
      </c>
      <c r="U2" s="5" t="s">
        <v>816</v>
      </c>
      <c r="V2" s="5" t="s">
        <v>698</v>
      </c>
      <c r="W2" s="5" t="s">
        <v>0</v>
      </c>
      <c r="X2" s="5" t="s">
        <v>647</v>
      </c>
      <c r="Y2" s="5" t="s">
        <v>809</v>
      </c>
      <c r="Z2" s="5" t="s">
        <v>810</v>
      </c>
      <c r="AA2" s="5" t="s">
        <v>811</v>
      </c>
      <c r="AB2" s="5" t="s">
        <v>812</v>
      </c>
      <c r="AC2" s="5" t="s">
        <v>813</v>
      </c>
      <c r="AD2" s="5" t="s">
        <v>814</v>
      </c>
      <c r="AE2" s="5" t="s">
        <v>815</v>
      </c>
      <c r="AF2" s="5" t="s">
        <v>816</v>
      </c>
      <c r="AG2" s="5" t="s">
        <v>698</v>
      </c>
      <c r="AH2" s="5" t="s">
        <v>0</v>
      </c>
      <c r="AI2" s="5" t="s">
        <v>647</v>
      </c>
      <c r="AJ2" s="5" t="s">
        <v>809</v>
      </c>
      <c r="AK2" s="5" t="s">
        <v>810</v>
      </c>
      <c r="AL2" s="5" t="s">
        <v>811</v>
      </c>
      <c r="AM2" s="5" t="s">
        <v>812</v>
      </c>
      <c r="AN2" s="5" t="s">
        <v>813</v>
      </c>
      <c r="AO2" s="5" t="s">
        <v>814</v>
      </c>
      <c r="AP2" s="5" t="s">
        <v>815</v>
      </c>
      <c r="AQ2" s="5" t="s">
        <v>816</v>
      </c>
      <c r="AR2" s="5" t="s">
        <v>698</v>
      </c>
      <c r="AS2" s="5" t="s">
        <v>0</v>
      </c>
      <c r="AT2" s="5" t="s">
        <v>647</v>
      </c>
      <c r="AU2" s="5" t="s">
        <v>809</v>
      </c>
      <c r="AV2" s="5" t="s">
        <v>810</v>
      </c>
      <c r="AW2" s="5" t="s">
        <v>811</v>
      </c>
      <c r="AX2" s="5" t="s">
        <v>812</v>
      </c>
      <c r="AY2" s="5" t="s">
        <v>813</v>
      </c>
      <c r="AZ2" s="5" t="s">
        <v>814</v>
      </c>
      <c r="BA2" s="5" t="s">
        <v>815</v>
      </c>
      <c r="BB2" s="5" t="s">
        <v>816</v>
      </c>
      <c r="BC2" s="5" t="s">
        <v>698</v>
      </c>
      <c r="BD2" s="5" t="s">
        <v>0</v>
      </c>
      <c r="BE2" s="5" t="s">
        <v>647</v>
      </c>
      <c r="BF2" s="5" t="s">
        <v>809</v>
      </c>
      <c r="BG2" s="5" t="s">
        <v>810</v>
      </c>
      <c r="BH2" s="5" t="s">
        <v>811</v>
      </c>
      <c r="BI2" s="5" t="s">
        <v>812</v>
      </c>
      <c r="BJ2" s="5" t="s">
        <v>813</v>
      </c>
      <c r="BK2" s="5" t="s">
        <v>814</v>
      </c>
      <c r="BL2" s="5" t="s">
        <v>815</v>
      </c>
      <c r="BM2" s="5" t="s">
        <v>816</v>
      </c>
      <c r="BN2" s="5" t="s">
        <v>698</v>
      </c>
      <c r="BO2" s="5" t="s">
        <v>0</v>
      </c>
      <c r="BP2" s="5" t="s">
        <v>647</v>
      </c>
      <c r="BQ2" s="5" t="s">
        <v>809</v>
      </c>
      <c r="BR2" s="5" t="s">
        <v>810</v>
      </c>
      <c r="BS2" s="5" t="s">
        <v>811</v>
      </c>
      <c r="BT2" s="5" t="s">
        <v>812</v>
      </c>
      <c r="BU2" s="5" t="s">
        <v>813</v>
      </c>
      <c r="BV2" s="5" t="s">
        <v>814</v>
      </c>
      <c r="BW2" s="5" t="s">
        <v>815</v>
      </c>
      <c r="BX2" s="5" t="s">
        <v>816</v>
      </c>
      <c r="BY2" s="5" t="s">
        <v>698</v>
      </c>
      <c r="BZ2" s="5" t="s">
        <v>0</v>
      </c>
      <c r="CA2" s="5" t="s">
        <v>647</v>
      </c>
      <c r="CB2" s="5" t="s">
        <v>809</v>
      </c>
      <c r="CC2" s="5" t="s">
        <v>810</v>
      </c>
      <c r="CD2" s="5" t="s">
        <v>811</v>
      </c>
      <c r="CE2" s="5" t="s">
        <v>812</v>
      </c>
      <c r="CF2" s="5" t="s">
        <v>813</v>
      </c>
      <c r="CG2" s="5" t="s">
        <v>814</v>
      </c>
      <c r="CH2" s="5" t="s">
        <v>815</v>
      </c>
      <c r="CI2" s="5" t="s">
        <v>816</v>
      </c>
      <c r="CJ2" s="5" t="s">
        <v>698</v>
      </c>
      <c r="CK2" s="5" t="s">
        <v>0</v>
      </c>
      <c r="CL2" s="5" t="s">
        <v>647</v>
      </c>
      <c r="CM2" s="5" t="s">
        <v>809</v>
      </c>
      <c r="CN2" s="5" t="s">
        <v>810</v>
      </c>
      <c r="CO2" s="5" t="s">
        <v>811</v>
      </c>
      <c r="CP2" s="5" t="s">
        <v>812</v>
      </c>
      <c r="CQ2" s="5" t="s">
        <v>813</v>
      </c>
      <c r="CR2" s="5" t="s">
        <v>814</v>
      </c>
      <c r="CS2" s="5" t="s">
        <v>815</v>
      </c>
      <c r="CT2" s="5" t="s">
        <v>816</v>
      </c>
      <c r="CU2" s="5" t="s">
        <v>698</v>
      </c>
      <c r="CV2" s="5" t="s">
        <v>0</v>
      </c>
      <c r="CW2" s="5" t="s">
        <v>647</v>
      </c>
      <c r="CX2" s="5" t="s">
        <v>809</v>
      </c>
      <c r="CY2" s="5" t="s">
        <v>810</v>
      </c>
      <c r="CZ2" s="5" t="s">
        <v>811</v>
      </c>
      <c r="DA2" s="5" t="s">
        <v>812</v>
      </c>
      <c r="DB2" s="5" t="s">
        <v>813</v>
      </c>
      <c r="DC2" s="5" t="s">
        <v>814</v>
      </c>
      <c r="DD2" s="5" t="s">
        <v>815</v>
      </c>
      <c r="DE2" s="5" t="s">
        <v>816</v>
      </c>
      <c r="DF2" s="5" t="s">
        <v>698</v>
      </c>
      <c r="DG2" s="5" t="s">
        <v>0</v>
      </c>
      <c r="DH2" s="5" t="s">
        <v>647</v>
      </c>
      <c r="DI2" s="5" t="s">
        <v>809</v>
      </c>
      <c r="DJ2" s="5" t="s">
        <v>810</v>
      </c>
      <c r="DK2" s="5" t="s">
        <v>811</v>
      </c>
      <c r="DL2" s="5" t="s">
        <v>812</v>
      </c>
      <c r="DM2" s="5" t="s">
        <v>813</v>
      </c>
      <c r="DN2" s="5" t="s">
        <v>814</v>
      </c>
      <c r="DO2" s="5" t="s">
        <v>815</v>
      </c>
      <c r="DP2" s="5" t="s">
        <v>816</v>
      </c>
      <c r="DQ2" s="5" t="s">
        <v>698</v>
      </c>
      <c r="DR2" s="5" t="s">
        <v>0</v>
      </c>
      <c r="DS2" s="5" t="s">
        <v>647</v>
      </c>
      <c r="DT2" s="5" t="s">
        <v>809</v>
      </c>
      <c r="DU2" s="5" t="s">
        <v>810</v>
      </c>
      <c r="DV2" s="5" t="s">
        <v>811</v>
      </c>
      <c r="DW2" s="5" t="s">
        <v>812</v>
      </c>
      <c r="DX2" s="5" t="s">
        <v>813</v>
      </c>
      <c r="DY2" s="5" t="s">
        <v>814</v>
      </c>
      <c r="DZ2" s="5" t="s">
        <v>815</v>
      </c>
      <c r="EA2" s="5" t="s">
        <v>816</v>
      </c>
      <c r="EB2" s="5" t="s">
        <v>698</v>
      </c>
    </row>
    <row r="3" spans="1:132" ht="36" x14ac:dyDescent="0.25">
      <c r="A3" s="4" t="str">
        <f>LEFT(B3,(SEARCH("(",B3,1))-2)</f>
        <v>Afrique du Sud</v>
      </c>
      <c r="B3" s="6" t="s">
        <v>648</v>
      </c>
      <c r="C3" s="5">
        <v>11</v>
      </c>
      <c r="D3" s="5">
        <v>17</v>
      </c>
      <c r="E3" s="5">
        <v>27</v>
      </c>
      <c r="F3" s="5">
        <v>7</v>
      </c>
      <c r="G3" s="5">
        <v>36</v>
      </c>
      <c r="H3" s="5">
        <v>14</v>
      </c>
      <c r="I3" s="5">
        <v>3</v>
      </c>
      <c r="J3" s="7"/>
      <c r="K3" s="5">
        <v>5</v>
      </c>
      <c r="L3" s="4" t="str">
        <f>LEFT(M3,(SEARCH("(",M3,1))-2)</f>
        <v>Afrique du Sud</v>
      </c>
      <c r="M3" s="6" t="s">
        <v>648</v>
      </c>
      <c r="N3" s="5">
        <v>10</v>
      </c>
      <c r="O3" s="5">
        <v>17</v>
      </c>
      <c r="P3" s="5">
        <v>27</v>
      </c>
      <c r="Q3" s="5">
        <v>5</v>
      </c>
      <c r="R3" s="5">
        <v>39</v>
      </c>
      <c r="S3" s="5">
        <v>8</v>
      </c>
      <c r="T3" s="5">
        <v>2</v>
      </c>
      <c r="U3" s="7"/>
      <c r="V3" s="5">
        <v>5</v>
      </c>
      <c r="W3" s="4" t="str">
        <f>LEFT(X3,(SEARCH("(",X3,1))-2)</f>
        <v>Sénégal</v>
      </c>
      <c r="X3" s="6" t="s">
        <v>669</v>
      </c>
      <c r="Y3" s="5">
        <v>10</v>
      </c>
      <c r="Z3" s="5">
        <v>19</v>
      </c>
      <c r="AA3" s="5">
        <v>28</v>
      </c>
      <c r="AB3" s="5">
        <v>15</v>
      </c>
      <c r="AC3" s="5">
        <v>42</v>
      </c>
      <c r="AD3" s="5">
        <v>0</v>
      </c>
      <c r="AE3" s="5">
        <v>0</v>
      </c>
      <c r="AF3" s="7"/>
      <c r="AG3" s="5">
        <v>5</v>
      </c>
      <c r="AH3" s="4" t="str">
        <f>LEFT(AI3,(SEARCH("(",AI3,1))-2)</f>
        <v>Etats-Unis</v>
      </c>
      <c r="AI3" s="6" t="s">
        <v>724</v>
      </c>
      <c r="AJ3" s="5">
        <v>12</v>
      </c>
      <c r="AK3" s="5">
        <v>13</v>
      </c>
      <c r="AL3" s="5">
        <v>29</v>
      </c>
      <c r="AM3" s="5">
        <v>2</v>
      </c>
      <c r="AN3" s="5">
        <v>40</v>
      </c>
      <c r="AO3" s="5">
        <v>10</v>
      </c>
      <c r="AP3" s="5">
        <v>2</v>
      </c>
      <c r="AQ3" s="7"/>
      <c r="AR3" s="5">
        <v>5</v>
      </c>
      <c r="AS3" s="4" t="str">
        <f>LEFT(AT3,(SEARCH("(",AT3,1))-2)</f>
        <v>Etats-Unis</v>
      </c>
      <c r="AT3" s="6" t="s">
        <v>724</v>
      </c>
      <c r="AU3" s="5">
        <v>13</v>
      </c>
      <c r="AV3" s="5">
        <v>17</v>
      </c>
      <c r="AW3" s="5">
        <v>34</v>
      </c>
      <c r="AX3" s="5">
        <v>4</v>
      </c>
      <c r="AY3" s="5">
        <v>45</v>
      </c>
      <c r="AZ3" s="5">
        <v>3</v>
      </c>
      <c r="BA3" s="5">
        <v>1</v>
      </c>
      <c r="BB3" s="7"/>
      <c r="BC3" s="5">
        <v>5</v>
      </c>
      <c r="BD3" s="4" t="str">
        <f>LEFT(BE3,(SEARCH("(",BE3,1))-2)</f>
        <v>Israël</v>
      </c>
      <c r="BE3" s="6" t="s">
        <v>745</v>
      </c>
      <c r="BF3" s="5">
        <v>14</v>
      </c>
      <c r="BG3" s="5">
        <v>17</v>
      </c>
      <c r="BH3" s="5">
        <v>30</v>
      </c>
      <c r="BI3" s="5">
        <v>8</v>
      </c>
      <c r="BJ3" s="5">
        <v>43</v>
      </c>
      <c r="BK3" s="5">
        <v>0</v>
      </c>
      <c r="BL3" s="5">
        <v>0</v>
      </c>
      <c r="BM3" s="7"/>
      <c r="BN3" s="5">
        <v>5</v>
      </c>
      <c r="BO3" s="4" t="str">
        <f>LEFT(BP3,(SEARCH("(",BP3,1))-2)</f>
        <v>Jordanie</v>
      </c>
      <c r="BP3" s="6" t="s">
        <v>744</v>
      </c>
      <c r="BQ3" s="5">
        <v>13</v>
      </c>
      <c r="BR3" s="5">
        <v>19</v>
      </c>
      <c r="BS3" s="5">
        <v>33</v>
      </c>
      <c r="BT3" s="5">
        <v>13</v>
      </c>
      <c r="BU3" s="5">
        <v>39</v>
      </c>
      <c r="BV3" s="5">
        <v>0</v>
      </c>
      <c r="BW3" s="5">
        <v>0</v>
      </c>
      <c r="BX3" s="7"/>
      <c r="BY3" s="5">
        <v>5</v>
      </c>
      <c r="BZ3" s="4" t="str">
        <f>LEFT(CA3,(SEARCH("(",CA3,1))-2)</f>
        <v>Jordanie</v>
      </c>
      <c r="CA3" s="6" t="s">
        <v>744</v>
      </c>
      <c r="CB3" s="5">
        <v>13</v>
      </c>
      <c r="CC3" s="5">
        <v>19</v>
      </c>
      <c r="CD3" s="5">
        <v>33</v>
      </c>
      <c r="CE3" s="5">
        <v>13</v>
      </c>
      <c r="CF3" s="5">
        <v>44</v>
      </c>
      <c r="CG3" s="5">
        <v>0</v>
      </c>
      <c r="CH3" s="5">
        <v>0</v>
      </c>
      <c r="CI3" s="7"/>
      <c r="CJ3" s="5">
        <v>5</v>
      </c>
      <c r="CK3" s="4" t="str">
        <f>LEFT(CL3,(SEARCH("(",CL3,1))-2)</f>
        <v>Jordanie</v>
      </c>
      <c r="CL3" s="6" t="s">
        <v>744</v>
      </c>
      <c r="CM3" s="5">
        <v>11</v>
      </c>
      <c r="CN3" s="5">
        <v>18</v>
      </c>
      <c r="CO3" s="5">
        <v>32</v>
      </c>
      <c r="CP3" s="5">
        <v>11</v>
      </c>
      <c r="CQ3" s="5">
        <v>38</v>
      </c>
      <c r="CR3" s="5">
        <v>0</v>
      </c>
      <c r="CS3" s="5">
        <v>0</v>
      </c>
      <c r="CT3" s="7"/>
      <c r="CU3" s="5">
        <v>5</v>
      </c>
      <c r="CV3" s="4" t="str">
        <f>LEFT(CW3,(SEARCH("(",CW3,1))-2)</f>
        <v>Jordanie</v>
      </c>
      <c r="CW3" s="6" t="s">
        <v>744</v>
      </c>
      <c r="CX3" s="5">
        <v>10</v>
      </c>
      <c r="CY3" s="5">
        <v>15</v>
      </c>
      <c r="CZ3" s="5">
        <v>28</v>
      </c>
      <c r="DA3" s="5">
        <v>7</v>
      </c>
      <c r="DB3" s="5">
        <v>38</v>
      </c>
      <c r="DC3" s="5">
        <v>5</v>
      </c>
      <c r="DD3" s="5">
        <v>1</v>
      </c>
      <c r="DE3" s="7"/>
      <c r="DF3" s="5">
        <v>5</v>
      </c>
      <c r="DG3" s="4" t="str">
        <f>LEFT(DH3,(SEARCH("(",DH3,1))-2)</f>
        <v>Afrique du Sud</v>
      </c>
      <c r="DH3" s="6" t="s">
        <v>648</v>
      </c>
      <c r="DI3" s="5">
        <v>10</v>
      </c>
      <c r="DJ3" s="5">
        <v>14</v>
      </c>
      <c r="DK3" s="5">
        <v>24</v>
      </c>
      <c r="DL3" s="5">
        <v>4</v>
      </c>
      <c r="DM3" s="5">
        <v>33</v>
      </c>
      <c r="DN3" s="5">
        <v>17</v>
      </c>
      <c r="DO3" s="5">
        <v>3</v>
      </c>
      <c r="DP3" s="7"/>
      <c r="DQ3" s="5">
        <v>5</v>
      </c>
      <c r="DR3" s="4" t="str">
        <f>LEFT(DS3,(SEARCH("(",DS3,1))-2)</f>
        <v>Afrique du Sud</v>
      </c>
      <c r="DS3" s="6" t="s">
        <v>648</v>
      </c>
      <c r="DT3" s="5">
        <v>11</v>
      </c>
      <c r="DU3" s="5">
        <v>15</v>
      </c>
      <c r="DV3" s="5">
        <v>25</v>
      </c>
      <c r="DW3" s="5">
        <v>5</v>
      </c>
      <c r="DX3" s="5">
        <v>39</v>
      </c>
      <c r="DY3" s="5">
        <v>10</v>
      </c>
      <c r="DZ3" s="5">
        <v>3</v>
      </c>
      <c r="EA3" s="7"/>
      <c r="EB3" s="5">
        <v>5</v>
      </c>
    </row>
    <row r="4" spans="1:132" ht="36" x14ac:dyDescent="0.25">
      <c r="A4" s="4" t="str">
        <f t="shared" ref="A4:A52" si="0">LEFT(B4,(SEARCH("(",B4,1))-2)</f>
        <v>Chili</v>
      </c>
      <c r="B4" s="6" t="s">
        <v>649</v>
      </c>
      <c r="C4" s="5">
        <v>11</v>
      </c>
      <c r="D4" s="5">
        <v>13</v>
      </c>
      <c r="E4" s="5">
        <v>30</v>
      </c>
      <c r="F4" s="5">
        <v>6</v>
      </c>
      <c r="G4" s="5">
        <v>35</v>
      </c>
      <c r="H4" s="5">
        <v>3</v>
      </c>
      <c r="I4" s="5">
        <v>0</v>
      </c>
      <c r="J4" s="7"/>
      <c r="K4" s="5">
        <v>5</v>
      </c>
      <c r="L4" s="4" t="str">
        <f t="shared" ref="L4:L52" si="1">LEFT(M4,(SEARCH("(",M4,1))-2)</f>
        <v>Oman</v>
      </c>
      <c r="M4" s="6" t="s">
        <v>654</v>
      </c>
      <c r="N4" s="5">
        <v>10</v>
      </c>
      <c r="O4" s="5">
        <v>20</v>
      </c>
      <c r="P4" s="5">
        <v>26</v>
      </c>
      <c r="Q4" s="5">
        <v>12</v>
      </c>
      <c r="R4" s="5">
        <v>33</v>
      </c>
      <c r="S4" s="5">
        <v>17</v>
      </c>
      <c r="T4" s="5">
        <v>1</v>
      </c>
      <c r="U4" s="7"/>
      <c r="V4" s="5">
        <v>5</v>
      </c>
      <c r="W4" s="4" t="str">
        <f t="shared" ref="W4:W52" si="2">LEFT(X4,(SEARCH("(",X4,1))-2)</f>
        <v>Mauritanie</v>
      </c>
      <c r="X4" s="6" t="s">
        <v>672</v>
      </c>
      <c r="Y4" s="5">
        <v>10</v>
      </c>
      <c r="Z4" s="5">
        <v>18</v>
      </c>
      <c r="AA4" s="5">
        <v>33</v>
      </c>
      <c r="AB4" s="5">
        <v>11</v>
      </c>
      <c r="AC4" s="5">
        <v>40</v>
      </c>
      <c r="AD4" s="5">
        <v>0</v>
      </c>
      <c r="AE4" s="5">
        <v>0</v>
      </c>
      <c r="AF4" s="7"/>
      <c r="AG4" s="5">
        <v>5</v>
      </c>
      <c r="AH4" s="4" t="str">
        <f t="shared" ref="AH4:AH52" si="3">LEFT(AI4,(SEARCH("(",AI4,1))-2)</f>
        <v>Oman</v>
      </c>
      <c r="AI4" s="6" t="s">
        <v>654</v>
      </c>
      <c r="AJ4" s="5">
        <v>11</v>
      </c>
      <c r="AK4" s="5">
        <v>27</v>
      </c>
      <c r="AL4" s="5">
        <v>33</v>
      </c>
      <c r="AM4" s="5">
        <v>19</v>
      </c>
      <c r="AN4" s="5">
        <v>42</v>
      </c>
      <c r="AO4" s="5">
        <v>10</v>
      </c>
      <c r="AP4" s="5">
        <v>1</v>
      </c>
      <c r="AQ4" s="7"/>
      <c r="AR4" s="5">
        <v>5</v>
      </c>
      <c r="AS4" s="4" t="str">
        <f t="shared" ref="AS4:AS52" si="4">LEFT(AT4,(SEARCH("(",AT4,1))-2)</f>
        <v>Jordanie</v>
      </c>
      <c r="AT4" s="6" t="s">
        <v>744</v>
      </c>
      <c r="AU4" s="5">
        <v>11</v>
      </c>
      <c r="AV4" s="5">
        <v>15</v>
      </c>
      <c r="AW4" s="5">
        <v>29</v>
      </c>
      <c r="AX4" s="5">
        <v>5</v>
      </c>
      <c r="AY4" s="5">
        <v>40</v>
      </c>
      <c r="AZ4" s="5">
        <v>5</v>
      </c>
      <c r="BA4" s="5">
        <v>0</v>
      </c>
      <c r="BB4" s="7"/>
      <c r="BC4" s="5">
        <v>5</v>
      </c>
      <c r="BD4" s="4" t="str">
        <f t="shared" ref="BD4:BD52" si="5">LEFT(BE4,(SEARCH("(",BE4,1))-2)</f>
        <v>Jordanie</v>
      </c>
      <c r="BE4" s="6" t="s">
        <v>744</v>
      </c>
      <c r="BF4" s="5">
        <v>13</v>
      </c>
      <c r="BG4" s="5">
        <v>17</v>
      </c>
      <c r="BH4" s="5">
        <v>32</v>
      </c>
      <c r="BI4" s="5">
        <v>8</v>
      </c>
      <c r="BJ4" s="5">
        <v>44</v>
      </c>
      <c r="BK4" s="5">
        <v>0</v>
      </c>
      <c r="BL4" s="5">
        <v>0</v>
      </c>
      <c r="BM4" s="7"/>
      <c r="BN4" s="5">
        <v>5</v>
      </c>
      <c r="BO4" s="4" t="str">
        <f t="shared" ref="BO4:BO52" si="6">LEFT(BP4,(SEARCH("(",BP4,1))-2)</f>
        <v>Crête</v>
      </c>
      <c r="BP4" s="6" t="s">
        <v>736</v>
      </c>
      <c r="BQ4" s="5">
        <v>13</v>
      </c>
      <c r="BR4" s="5">
        <v>23</v>
      </c>
      <c r="BS4" s="5">
        <v>28</v>
      </c>
      <c r="BT4" s="5">
        <v>17</v>
      </c>
      <c r="BU4" s="5">
        <v>37</v>
      </c>
      <c r="BV4" s="5">
        <v>2</v>
      </c>
      <c r="BW4" s="5">
        <v>0</v>
      </c>
      <c r="BX4" s="7"/>
      <c r="BY4" s="5">
        <v>5</v>
      </c>
      <c r="BZ4" s="4" t="str">
        <f t="shared" ref="BZ4:BZ52" si="7">LEFT(CA4,(SEARCH("(",CA4,1))-2)</f>
        <v>Israël</v>
      </c>
      <c r="CA4" s="6" t="s">
        <v>745</v>
      </c>
      <c r="CB4" s="5">
        <v>13</v>
      </c>
      <c r="CC4" s="5">
        <v>19</v>
      </c>
      <c r="CD4" s="5">
        <v>32</v>
      </c>
      <c r="CE4" s="5">
        <v>11</v>
      </c>
      <c r="CF4" s="5">
        <v>40</v>
      </c>
      <c r="CG4" s="5">
        <v>0</v>
      </c>
      <c r="CH4" s="5">
        <v>0</v>
      </c>
      <c r="CI4" s="7"/>
      <c r="CJ4" s="5">
        <v>5</v>
      </c>
      <c r="CK4" s="4" t="str">
        <f t="shared" ref="CK4:CK52" si="8">LEFT(CL4,(SEARCH("(",CL4,1))-2)</f>
        <v>Israël</v>
      </c>
      <c r="CL4" s="6" t="s">
        <v>745</v>
      </c>
      <c r="CM4" s="5">
        <v>11</v>
      </c>
      <c r="CN4" s="5">
        <v>18</v>
      </c>
      <c r="CO4" s="5">
        <v>30</v>
      </c>
      <c r="CP4" s="5">
        <v>10</v>
      </c>
      <c r="CQ4" s="5">
        <v>38</v>
      </c>
      <c r="CR4" s="5">
        <v>0</v>
      </c>
      <c r="CS4" s="5">
        <v>0</v>
      </c>
      <c r="CT4" s="7"/>
      <c r="CU4" s="5">
        <v>5</v>
      </c>
      <c r="CV4" s="4" t="str">
        <f t="shared" ref="CV4:CV52" si="9">LEFT(CW4,(SEARCH("(",CW4,1))-2)</f>
        <v>Zimbabwe</v>
      </c>
      <c r="CW4" s="6" t="s">
        <v>725</v>
      </c>
      <c r="CX4" s="5">
        <v>10</v>
      </c>
      <c r="CY4" s="5">
        <v>15</v>
      </c>
      <c r="CZ4" s="5">
        <v>29</v>
      </c>
      <c r="DA4" s="5">
        <v>7</v>
      </c>
      <c r="DB4" s="5">
        <v>35</v>
      </c>
      <c r="DC4" s="5">
        <v>27</v>
      </c>
      <c r="DD4" s="5">
        <v>4</v>
      </c>
      <c r="DE4" s="7"/>
      <c r="DF4" s="5">
        <v>5</v>
      </c>
      <c r="DG4" s="4" t="str">
        <f t="shared" ref="DG4:DG52" si="10">LEFT(DH4,(SEARCH("(",DH4,1))-2)</f>
        <v>Oman</v>
      </c>
      <c r="DH4" s="6" t="s">
        <v>654</v>
      </c>
      <c r="DI4" s="5">
        <v>10</v>
      </c>
      <c r="DJ4" s="5">
        <v>24</v>
      </c>
      <c r="DK4" s="5">
        <v>31</v>
      </c>
      <c r="DL4" s="5">
        <v>17</v>
      </c>
      <c r="DM4" s="5">
        <v>35</v>
      </c>
      <c r="DN4" s="5">
        <v>10</v>
      </c>
      <c r="DO4" s="5">
        <v>1</v>
      </c>
      <c r="DP4" s="7"/>
      <c r="DQ4" s="5">
        <v>5</v>
      </c>
      <c r="DR4" s="4" t="str">
        <f t="shared" ref="DR4:DR52" si="11">LEFT(DS4,(SEARCH("(",DS4,1))-2)</f>
        <v>Namibie</v>
      </c>
      <c r="DS4" s="6" t="s">
        <v>697</v>
      </c>
      <c r="DT4" s="5">
        <v>10</v>
      </c>
      <c r="DU4" s="5">
        <v>18</v>
      </c>
      <c r="DV4" s="5">
        <v>31</v>
      </c>
      <c r="DW4" s="5">
        <v>3</v>
      </c>
      <c r="DX4" s="5">
        <v>37</v>
      </c>
      <c r="DY4" s="5">
        <v>47</v>
      </c>
      <c r="DZ4" s="5">
        <v>6</v>
      </c>
      <c r="EA4" s="7"/>
      <c r="EB4" s="5">
        <v>5</v>
      </c>
    </row>
    <row r="5" spans="1:132" ht="48" x14ac:dyDescent="0.25">
      <c r="A5" s="4" t="str">
        <f t="shared" si="0"/>
        <v>Birmanie</v>
      </c>
      <c r="B5" s="6" t="s">
        <v>650</v>
      </c>
      <c r="C5" s="5">
        <v>10</v>
      </c>
      <c r="D5" s="5">
        <v>19</v>
      </c>
      <c r="E5" s="5">
        <v>33</v>
      </c>
      <c r="F5" s="5">
        <v>13</v>
      </c>
      <c r="G5" s="5">
        <v>37</v>
      </c>
      <c r="H5" s="5">
        <v>3</v>
      </c>
      <c r="I5" s="5">
        <v>0</v>
      </c>
      <c r="J5" s="7"/>
      <c r="K5" s="5">
        <v>5</v>
      </c>
      <c r="L5" s="4" t="str">
        <f t="shared" si="1"/>
        <v>Birmanie</v>
      </c>
      <c r="M5" s="6" t="s">
        <v>650</v>
      </c>
      <c r="N5" s="5">
        <v>10</v>
      </c>
      <c r="O5" s="5">
        <v>19</v>
      </c>
      <c r="P5" s="5">
        <v>33</v>
      </c>
      <c r="Q5" s="5">
        <v>13</v>
      </c>
      <c r="R5" s="5">
        <v>39</v>
      </c>
      <c r="S5" s="5">
        <v>3</v>
      </c>
      <c r="T5" s="5">
        <v>0</v>
      </c>
      <c r="U5" s="7"/>
      <c r="V5" s="5">
        <v>5</v>
      </c>
      <c r="W5" s="4" t="str">
        <f t="shared" si="2"/>
        <v>Birmanie</v>
      </c>
      <c r="X5" s="6" t="s">
        <v>650</v>
      </c>
      <c r="Y5" s="5">
        <v>10</v>
      </c>
      <c r="Z5" s="5">
        <v>20</v>
      </c>
      <c r="AA5" s="5">
        <v>34</v>
      </c>
      <c r="AB5" s="5">
        <v>13</v>
      </c>
      <c r="AC5" s="5">
        <v>37</v>
      </c>
      <c r="AD5" s="5">
        <v>5</v>
      </c>
      <c r="AE5" s="5">
        <v>0</v>
      </c>
      <c r="AF5" s="7"/>
      <c r="AG5" s="5">
        <v>5</v>
      </c>
      <c r="AH5" s="4" t="str">
        <f t="shared" si="3"/>
        <v>Etats-Unis</v>
      </c>
      <c r="AI5" s="6" t="s">
        <v>718</v>
      </c>
      <c r="AJ5" s="5">
        <v>11</v>
      </c>
      <c r="AK5" s="5">
        <v>17</v>
      </c>
      <c r="AL5" s="5">
        <v>33</v>
      </c>
      <c r="AM5" s="5">
        <v>2</v>
      </c>
      <c r="AN5" s="5">
        <v>44</v>
      </c>
      <c r="AO5" s="5">
        <v>3</v>
      </c>
      <c r="AP5" s="5">
        <v>1</v>
      </c>
      <c r="AQ5" s="7"/>
      <c r="AR5" s="5">
        <v>5</v>
      </c>
      <c r="AS5" s="4" t="str">
        <f t="shared" si="4"/>
        <v>Israël</v>
      </c>
      <c r="AT5" s="6" t="s">
        <v>745</v>
      </c>
      <c r="AU5" s="5">
        <v>11</v>
      </c>
      <c r="AV5" s="5">
        <v>15</v>
      </c>
      <c r="AW5" s="5">
        <v>28</v>
      </c>
      <c r="AX5" s="5">
        <v>6</v>
      </c>
      <c r="AY5" s="5">
        <v>38</v>
      </c>
      <c r="AZ5" s="5">
        <v>3</v>
      </c>
      <c r="BA5" s="5">
        <v>0</v>
      </c>
      <c r="BB5" s="7"/>
      <c r="BC5" s="5">
        <v>5</v>
      </c>
      <c r="BD5" s="4" t="str">
        <f t="shared" si="5"/>
        <v>Turquie</v>
      </c>
      <c r="BE5" s="6" t="s">
        <v>728</v>
      </c>
      <c r="BF5" s="5">
        <v>13</v>
      </c>
      <c r="BG5" s="5">
        <v>21</v>
      </c>
      <c r="BH5" s="5">
        <v>31</v>
      </c>
      <c r="BI5" s="5">
        <v>11</v>
      </c>
      <c r="BJ5" s="5">
        <v>42</v>
      </c>
      <c r="BK5" s="5">
        <v>2</v>
      </c>
      <c r="BL5" s="5">
        <v>0</v>
      </c>
      <c r="BM5" s="7"/>
      <c r="BN5" s="5">
        <v>5</v>
      </c>
      <c r="BO5" s="4" t="str">
        <f t="shared" si="6"/>
        <v>Israël</v>
      </c>
      <c r="BP5" s="6" t="s">
        <v>745</v>
      </c>
      <c r="BQ5" s="5">
        <v>13</v>
      </c>
      <c r="BR5" s="5">
        <v>18</v>
      </c>
      <c r="BS5" s="5">
        <v>32</v>
      </c>
      <c r="BT5" s="5">
        <v>10</v>
      </c>
      <c r="BU5" s="5">
        <v>37</v>
      </c>
      <c r="BV5" s="5">
        <v>0</v>
      </c>
      <c r="BW5" s="5">
        <v>0</v>
      </c>
      <c r="BX5" s="7"/>
      <c r="BY5" s="5">
        <v>5</v>
      </c>
      <c r="BZ5" s="4" t="str">
        <f t="shared" si="7"/>
        <v>Grèce</v>
      </c>
      <c r="CA5" s="6" t="s">
        <v>742</v>
      </c>
      <c r="CB5" s="5">
        <v>12</v>
      </c>
      <c r="CC5" s="5">
        <v>24</v>
      </c>
      <c r="CD5" s="5">
        <v>34</v>
      </c>
      <c r="CE5" s="5">
        <v>16</v>
      </c>
      <c r="CF5" s="5">
        <v>44</v>
      </c>
      <c r="CG5" s="5">
        <v>7</v>
      </c>
      <c r="CH5" s="5">
        <v>3</v>
      </c>
      <c r="CI5" s="7"/>
      <c r="CJ5" s="5">
        <v>5</v>
      </c>
      <c r="CK5" s="4" t="str">
        <f t="shared" si="8"/>
        <v>Chypre</v>
      </c>
      <c r="CL5" s="6" t="s">
        <v>746</v>
      </c>
      <c r="CM5" s="5">
        <v>11</v>
      </c>
      <c r="CN5" s="5">
        <v>19</v>
      </c>
      <c r="CO5" s="5">
        <v>34</v>
      </c>
      <c r="CP5" s="5">
        <v>12</v>
      </c>
      <c r="CQ5" s="5">
        <v>41</v>
      </c>
      <c r="CR5" s="5">
        <v>10</v>
      </c>
      <c r="CS5" s="5">
        <v>1</v>
      </c>
      <c r="CT5" s="7"/>
      <c r="CU5" s="5">
        <v>5</v>
      </c>
      <c r="CV5" s="4" t="str">
        <f t="shared" si="9"/>
        <v>Népal</v>
      </c>
      <c r="CW5" s="6" t="s">
        <v>737</v>
      </c>
      <c r="CX5" s="5">
        <v>10</v>
      </c>
      <c r="CY5" s="5">
        <v>14</v>
      </c>
      <c r="CZ5" s="5">
        <v>28</v>
      </c>
      <c r="DA5" s="5">
        <v>6</v>
      </c>
      <c r="DB5" s="5">
        <v>34</v>
      </c>
      <c r="DC5" s="5">
        <v>37</v>
      </c>
      <c r="DD5" s="5">
        <v>4</v>
      </c>
      <c r="DE5" s="7"/>
      <c r="DF5" s="5">
        <v>5</v>
      </c>
      <c r="DG5" s="4" t="str">
        <f t="shared" si="10"/>
        <v>Yemen</v>
      </c>
      <c r="DH5" s="6" t="s">
        <v>657</v>
      </c>
      <c r="DI5" s="5">
        <v>10</v>
      </c>
      <c r="DJ5" s="5">
        <v>24</v>
      </c>
      <c r="DK5" s="5">
        <v>31</v>
      </c>
      <c r="DL5" s="5">
        <v>18</v>
      </c>
      <c r="DM5" s="5">
        <v>32</v>
      </c>
      <c r="DN5" s="5">
        <v>0</v>
      </c>
      <c r="DO5" s="5">
        <v>0</v>
      </c>
      <c r="DP5" s="7"/>
      <c r="DQ5" s="5">
        <v>5</v>
      </c>
      <c r="DR5" s="4" t="str">
        <f t="shared" si="11"/>
        <v>Inde</v>
      </c>
      <c r="DS5" s="6" t="s">
        <v>651</v>
      </c>
      <c r="DT5" s="5">
        <v>10</v>
      </c>
      <c r="DU5" s="5">
        <v>16</v>
      </c>
      <c r="DV5" s="5">
        <v>29</v>
      </c>
      <c r="DW5" s="5">
        <v>8</v>
      </c>
      <c r="DX5" s="5">
        <v>34</v>
      </c>
      <c r="DY5" s="5">
        <v>8</v>
      </c>
      <c r="DZ5" s="5">
        <v>0</v>
      </c>
      <c r="EA5" s="7"/>
      <c r="EB5" s="5">
        <v>5</v>
      </c>
    </row>
    <row r="6" spans="1:132" ht="48" x14ac:dyDescent="0.25">
      <c r="A6" s="4" t="str">
        <f t="shared" si="0"/>
        <v>Inde</v>
      </c>
      <c r="B6" s="6" t="s">
        <v>651</v>
      </c>
      <c r="C6" s="5">
        <v>10</v>
      </c>
      <c r="D6" s="5">
        <v>17</v>
      </c>
      <c r="E6" s="5">
        <v>30</v>
      </c>
      <c r="F6" s="5">
        <v>8</v>
      </c>
      <c r="G6" s="5">
        <v>34</v>
      </c>
      <c r="H6" s="5">
        <v>8</v>
      </c>
      <c r="I6" s="5">
        <v>0</v>
      </c>
      <c r="J6" s="7"/>
      <c r="K6" s="5">
        <v>5</v>
      </c>
      <c r="L6" s="4" t="str">
        <f t="shared" si="1"/>
        <v>Inde</v>
      </c>
      <c r="M6" s="6" t="s">
        <v>651</v>
      </c>
      <c r="N6" s="5">
        <v>10</v>
      </c>
      <c r="O6" s="5">
        <v>19</v>
      </c>
      <c r="P6" s="5">
        <v>33</v>
      </c>
      <c r="Q6" s="5">
        <v>11</v>
      </c>
      <c r="R6" s="5">
        <v>38</v>
      </c>
      <c r="S6" s="5">
        <v>10</v>
      </c>
      <c r="T6" s="5">
        <v>1</v>
      </c>
      <c r="U6" s="7"/>
      <c r="V6" s="5">
        <v>5</v>
      </c>
      <c r="W6" s="4" t="str">
        <f t="shared" si="2"/>
        <v>Inde</v>
      </c>
      <c r="X6" s="6" t="s">
        <v>660</v>
      </c>
      <c r="Y6" s="5">
        <v>10</v>
      </c>
      <c r="Z6" s="5">
        <v>23</v>
      </c>
      <c r="AA6" s="5">
        <v>34</v>
      </c>
      <c r="AB6" s="5">
        <v>17</v>
      </c>
      <c r="AC6" s="5">
        <v>38</v>
      </c>
      <c r="AD6" s="5">
        <v>8</v>
      </c>
      <c r="AE6" s="5">
        <v>0</v>
      </c>
      <c r="AF6" s="7"/>
      <c r="AG6" s="5">
        <v>5</v>
      </c>
      <c r="AH6" s="4" t="str">
        <f t="shared" si="3"/>
        <v>Sénégal</v>
      </c>
      <c r="AI6" s="6" t="s">
        <v>669</v>
      </c>
      <c r="AJ6" s="5">
        <v>10</v>
      </c>
      <c r="AK6" s="5">
        <v>19</v>
      </c>
      <c r="AL6" s="5">
        <v>28</v>
      </c>
      <c r="AM6" s="5">
        <v>16</v>
      </c>
      <c r="AN6" s="5">
        <v>39</v>
      </c>
      <c r="AO6" s="5">
        <v>0</v>
      </c>
      <c r="AP6" s="5">
        <v>0</v>
      </c>
      <c r="AQ6" s="7"/>
      <c r="AR6" s="5">
        <v>5</v>
      </c>
      <c r="AS6" s="4" t="str">
        <f t="shared" si="4"/>
        <v>Chypre</v>
      </c>
      <c r="AT6" s="6" t="s">
        <v>746</v>
      </c>
      <c r="AU6" s="5">
        <v>11</v>
      </c>
      <c r="AV6" s="5">
        <v>15</v>
      </c>
      <c r="AW6" s="5">
        <v>30</v>
      </c>
      <c r="AX6" s="5">
        <v>7</v>
      </c>
      <c r="AY6" s="5">
        <v>42</v>
      </c>
      <c r="AZ6" s="5">
        <v>21</v>
      </c>
      <c r="BA6" s="5">
        <v>3</v>
      </c>
      <c r="BB6" s="7"/>
      <c r="BC6" s="5">
        <v>5</v>
      </c>
      <c r="BD6" s="4" t="str">
        <f t="shared" si="5"/>
        <v>Liban</v>
      </c>
      <c r="BE6" s="6" t="s">
        <v>733</v>
      </c>
      <c r="BF6" s="5">
        <v>12</v>
      </c>
      <c r="BG6" s="5">
        <v>22</v>
      </c>
      <c r="BH6" s="5">
        <v>29</v>
      </c>
      <c r="BI6" s="5">
        <v>13</v>
      </c>
      <c r="BJ6" s="5">
        <v>41</v>
      </c>
      <c r="BK6" s="5">
        <v>3</v>
      </c>
      <c r="BL6" s="5">
        <v>0</v>
      </c>
      <c r="BM6" s="7"/>
      <c r="BN6" s="5">
        <v>5</v>
      </c>
      <c r="BO6" s="4" t="str">
        <f t="shared" si="6"/>
        <v>Ouzbekistan</v>
      </c>
      <c r="BP6" s="6" t="s">
        <v>748</v>
      </c>
      <c r="BQ6" s="5">
        <v>13</v>
      </c>
      <c r="BR6" s="5">
        <v>19</v>
      </c>
      <c r="BS6" s="5">
        <v>34</v>
      </c>
      <c r="BT6" s="5">
        <v>9</v>
      </c>
      <c r="BU6" s="5">
        <v>40</v>
      </c>
      <c r="BV6" s="5">
        <v>5</v>
      </c>
      <c r="BW6" s="5">
        <v>1</v>
      </c>
      <c r="BX6" s="7"/>
      <c r="BY6" s="5">
        <v>5</v>
      </c>
      <c r="BZ6" s="4" t="str">
        <f t="shared" si="7"/>
        <v>Crête</v>
      </c>
      <c r="CA6" s="6" t="s">
        <v>736</v>
      </c>
      <c r="CB6" s="5">
        <v>12</v>
      </c>
      <c r="CC6" s="5">
        <v>23</v>
      </c>
      <c r="CD6" s="5">
        <v>29</v>
      </c>
      <c r="CE6" s="5">
        <v>17</v>
      </c>
      <c r="CF6" s="5">
        <v>36</v>
      </c>
      <c r="CG6" s="5">
        <v>1</v>
      </c>
      <c r="CH6" s="5">
        <v>0</v>
      </c>
      <c r="CI6" s="7"/>
      <c r="CJ6" s="5">
        <v>5</v>
      </c>
      <c r="CK6" s="4" t="str">
        <f t="shared" si="8"/>
        <v>Turquie</v>
      </c>
      <c r="CL6" s="6" t="s">
        <v>728</v>
      </c>
      <c r="CM6" s="5">
        <v>11</v>
      </c>
      <c r="CN6" s="5">
        <v>22</v>
      </c>
      <c r="CO6" s="5">
        <v>32</v>
      </c>
      <c r="CP6" s="5">
        <v>13</v>
      </c>
      <c r="CQ6" s="5">
        <v>38</v>
      </c>
      <c r="CR6" s="5">
        <v>5</v>
      </c>
      <c r="CS6" s="5">
        <v>1</v>
      </c>
      <c r="CT6" s="7"/>
      <c r="CU6" s="5">
        <v>5</v>
      </c>
      <c r="CV6" s="4" t="str">
        <f t="shared" si="9"/>
        <v>Yemen</v>
      </c>
      <c r="CW6" s="6" t="s">
        <v>657</v>
      </c>
      <c r="CX6" s="5">
        <v>10</v>
      </c>
      <c r="CY6" s="5">
        <v>25</v>
      </c>
      <c r="CZ6" s="5">
        <v>34</v>
      </c>
      <c r="DA6" s="5">
        <v>19</v>
      </c>
      <c r="DB6" s="5">
        <v>39</v>
      </c>
      <c r="DC6" s="5">
        <v>0</v>
      </c>
      <c r="DD6" s="5">
        <v>0</v>
      </c>
      <c r="DE6" s="7"/>
      <c r="DF6" s="5">
        <v>5</v>
      </c>
      <c r="DG6" s="4" t="str">
        <f t="shared" si="10"/>
        <v>Namibie</v>
      </c>
      <c r="DH6" s="6" t="s">
        <v>697</v>
      </c>
      <c r="DI6" s="5">
        <v>10</v>
      </c>
      <c r="DJ6" s="5">
        <v>16</v>
      </c>
      <c r="DK6" s="5">
        <v>30</v>
      </c>
      <c r="DL6" s="5">
        <v>1</v>
      </c>
      <c r="DM6" s="5">
        <v>35</v>
      </c>
      <c r="DN6" s="5">
        <v>22</v>
      </c>
      <c r="DO6" s="5">
        <v>3</v>
      </c>
      <c r="DP6" s="7"/>
      <c r="DQ6" s="5">
        <v>5</v>
      </c>
      <c r="DR6" s="4" t="str">
        <f t="shared" si="11"/>
        <v>Oman</v>
      </c>
      <c r="DS6" s="6" t="s">
        <v>654</v>
      </c>
      <c r="DT6" s="5">
        <v>9</v>
      </c>
      <c r="DU6" s="5">
        <v>21</v>
      </c>
      <c r="DV6" s="5">
        <v>21</v>
      </c>
      <c r="DW6" s="5">
        <v>16</v>
      </c>
      <c r="DX6" s="5">
        <v>34</v>
      </c>
      <c r="DY6" s="5">
        <v>17</v>
      </c>
      <c r="DZ6" s="5">
        <v>2</v>
      </c>
      <c r="EA6" s="7"/>
      <c r="EB6" s="5">
        <v>5</v>
      </c>
    </row>
    <row r="7" spans="1:132" ht="36" x14ac:dyDescent="0.25">
      <c r="A7" s="4" t="str">
        <f t="shared" si="0"/>
        <v>Australie</v>
      </c>
      <c r="B7" s="6" t="s">
        <v>652</v>
      </c>
      <c r="C7" s="5">
        <v>10</v>
      </c>
      <c r="D7" s="5">
        <v>17</v>
      </c>
      <c r="E7" s="5">
        <v>31</v>
      </c>
      <c r="F7" s="5">
        <v>7</v>
      </c>
      <c r="G7" s="5">
        <v>47</v>
      </c>
      <c r="H7" s="5">
        <v>19</v>
      </c>
      <c r="I7" s="5">
        <v>5</v>
      </c>
      <c r="J7" s="7"/>
      <c r="K7" s="5">
        <v>5</v>
      </c>
      <c r="L7" s="4" t="str">
        <f t="shared" si="1"/>
        <v>Inde</v>
      </c>
      <c r="M7" s="6" t="s">
        <v>659</v>
      </c>
      <c r="N7" s="5">
        <v>10</v>
      </c>
      <c r="O7" s="5">
        <v>20</v>
      </c>
      <c r="P7" s="5">
        <v>29</v>
      </c>
      <c r="Q7" s="5">
        <v>12</v>
      </c>
      <c r="R7" s="5">
        <v>37</v>
      </c>
      <c r="S7" s="5">
        <v>2</v>
      </c>
      <c r="T7" s="5">
        <v>0</v>
      </c>
      <c r="U7" s="7"/>
      <c r="V7" s="5">
        <v>5</v>
      </c>
      <c r="W7" s="4" t="str">
        <f t="shared" si="2"/>
        <v>Australie</v>
      </c>
      <c r="X7" s="6" t="s">
        <v>715</v>
      </c>
      <c r="Y7" s="5">
        <v>10</v>
      </c>
      <c r="Z7" s="5">
        <v>18</v>
      </c>
      <c r="AA7" s="5">
        <v>33</v>
      </c>
      <c r="AB7" s="5">
        <v>7</v>
      </c>
      <c r="AC7" s="5">
        <v>42</v>
      </c>
      <c r="AD7" s="5">
        <v>27</v>
      </c>
      <c r="AE7" s="5">
        <v>3</v>
      </c>
      <c r="AF7" s="7"/>
      <c r="AG7" s="5">
        <v>5</v>
      </c>
      <c r="AH7" s="4" t="str">
        <f t="shared" si="3"/>
        <v>Egypte</v>
      </c>
      <c r="AI7" s="6" t="s">
        <v>719</v>
      </c>
      <c r="AJ7" s="5">
        <v>10</v>
      </c>
      <c r="AK7" s="5">
        <v>15</v>
      </c>
      <c r="AL7" s="5">
        <v>29</v>
      </c>
      <c r="AM7" s="5">
        <v>6</v>
      </c>
      <c r="AN7" s="5">
        <v>46</v>
      </c>
      <c r="AO7" s="5">
        <v>3</v>
      </c>
      <c r="AP7" s="5">
        <v>0</v>
      </c>
      <c r="AQ7" s="7"/>
      <c r="AR7" s="5">
        <v>5</v>
      </c>
      <c r="AS7" s="4" t="str">
        <f t="shared" si="4"/>
        <v>Turquie</v>
      </c>
      <c r="AT7" s="6" t="s">
        <v>728</v>
      </c>
      <c r="AU7" s="5">
        <v>11</v>
      </c>
      <c r="AV7" s="5">
        <v>17</v>
      </c>
      <c r="AW7" s="5">
        <v>27</v>
      </c>
      <c r="AX7" s="5">
        <v>6</v>
      </c>
      <c r="AY7" s="5">
        <v>35</v>
      </c>
      <c r="AZ7" s="5">
        <v>12</v>
      </c>
      <c r="BA7" s="5">
        <v>2</v>
      </c>
      <c r="BB7" s="7"/>
      <c r="BC7" s="5">
        <v>5</v>
      </c>
      <c r="BD7" s="4" t="str">
        <f t="shared" si="5"/>
        <v>Syrie</v>
      </c>
      <c r="BE7" s="6" t="s">
        <v>747</v>
      </c>
      <c r="BF7" s="5">
        <v>12</v>
      </c>
      <c r="BG7" s="5">
        <v>17</v>
      </c>
      <c r="BH7" s="5">
        <v>34</v>
      </c>
      <c r="BI7" s="5">
        <v>9</v>
      </c>
      <c r="BJ7" s="5">
        <v>40</v>
      </c>
      <c r="BK7" s="5">
        <v>0</v>
      </c>
      <c r="BL7" s="5">
        <v>0</v>
      </c>
      <c r="BM7" s="7"/>
      <c r="BN7" s="5">
        <v>5</v>
      </c>
      <c r="BO7" s="4" t="str">
        <f t="shared" si="6"/>
        <v>Turquie</v>
      </c>
      <c r="BP7" s="6" t="s">
        <v>749</v>
      </c>
      <c r="BQ7" s="5">
        <v>13</v>
      </c>
      <c r="BR7" s="5">
        <v>22</v>
      </c>
      <c r="BS7" s="5">
        <v>34</v>
      </c>
      <c r="BT7" s="5">
        <v>11</v>
      </c>
      <c r="BU7" s="5">
        <v>41</v>
      </c>
      <c r="BV7" s="5">
        <v>5</v>
      </c>
      <c r="BW7" s="5">
        <v>0</v>
      </c>
      <c r="BX7" s="7"/>
      <c r="BY7" s="5">
        <v>5</v>
      </c>
      <c r="BZ7" s="4" t="str">
        <f t="shared" si="7"/>
        <v>Portugal</v>
      </c>
      <c r="CA7" s="6" t="s">
        <v>727</v>
      </c>
      <c r="CB7" s="5">
        <v>12</v>
      </c>
      <c r="CC7" s="5">
        <v>18</v>
      </c>
      <c r="CD7" s="5">
        <v>29</v>
      </c>
      <c r="CE7" s="5">
        <v>13</v>
      </c>
      <c r="CF7" s="5">
        <v>41</v>
      </c>
      <c r="CG7" s="5">
        <v>4</v>
      </c>
      <c r="CH7" s="5">
        <v>2</v>
      </c>
      <c r="CI7" s="7"/>
      <c r="CJ7" s="5">
        <v>5</v>
      </c>
      <c r="CK7" s="4" t="str">
        <f t="shared" si="8"/>
        <v>Syrie</v>
      </c>
      <c r="CL7" s="6" t="s">
        <v>747</v>
      </c>
      <c r="CM7" s="5">
        <v>10</v>
      </c>
      <c r="CN7" s="5">
        <v>17</v>
      </c>
      <c r="CO7" s="5">
        <v>34</v>
      </c>
      <c r="CP7" s="5">
        <v>10</v>
      </c>
      <c r="CQ7" s="5">
        <v>38</v>
      </c>
      <c r="CR7" s="5">
        <v>17</v>
      </c>
      <c r="CS7" s="5">
        <v>2</v>
      </c>
      <c r="CT7" s="7"/>
      <c r="CU7" s="5">
        <v>5</v>
      </c>
      <c r="CV7" s="4" t="str">
        <f t="shared" si="9"/>
        <v>Namibie</v>
      </c>
      <c r="CW7" s="6" t="s">
        <v>697</v>
      </c>
      <c r="CX7" s="5">
        <v>10</v>
      </c>
      <c r="CY7" s="5">
        <v>16</v>
      </c>
      <c r="CZ7" s="5">
        <v>30</v>
      </c>
      <c r="DA7" s="5">
        <v>2</v>
      </c>
      <c r="DB7" s="5">
        <v>35</v>
      </c>
      <c r="DC7" s="5">
        <v>10</v>
      </c>
      <c r="DD7" s="5">
        <v>2</v>
      </c>
      <c r="DE7" s="7"/>
      <c r="DF7" s="5">
        <v>5</v>
      </c>
      <c r="DG7" s="4" t="str">
        <f t="shared" si="10"/>
        <v>Inde</v>
      </c>
      <c r="DH7" s="6" t="s">
        <v>717</v>
      </c>
      <c r="DI7" s="5">
        <v>10</v>
      </c>
      <c r="DJ7" s="5">
        <v>13</v>
      </c>
      <c r="DK7" s="5">
        <v>32</v>
      </c>
      <c r="DL7" s="5">
        <v>4</v>
      </c>
      <c r="DM7" s="5">
        <v>36</v>
      </c>
      <c r="DN7" s="5">
        <v>0</v>
      </c>
      <c r="DO7" s="5">
        <v>0</v>
      </c>
      <c r="DP7" s="7"/>
      <c r="DQ7" s="5">
        <v>5</v>
      </c>
      <c r="DR7" s="4" t="str">
        <f t="shared" si="11"/>
        <v>Cambodge</v>
      </c>
      <c r="DS7" s="6" t="s">
        <v>656</v>
      </c>
      <c r="DT7" s="5">
        <v>9</v>
      </c>
      <c r="DU7" s="5">
        <v>23</v>
      </c>
      <c r="DV7" s="5">
        <v>31</v>
      </c>
      <c r="DW7" s="5">
        <v>14</v>
      </c>
      <c r="DX7" s="5">
        <v>36</v>
      </c>
      <c r="DY7" s="5">
        <v>44</v>
      </c>
      <c r="DZ7" s="5">
        <v>4</v>
      </c>
      <c r="EA7" s="7"/>
      <c r="EB7" s="5">
        <v>5</v>
      </c>
    </row>
    <row r="8" spans="1:132" ht="48" x14ac:dyDescent="0.25">
      <c r="A8" s="4" t="str">
        <f t="shared" si="0"/>
        <v>Mali</v>
      </c>
      <c r="B8" s="6" t="s">
        <v>653</v>
      </c>
      <c r="C8" s="5">
        <v>9</v>
      </c>
      <c r="D8" s="5">
        <v>17</v>
      </c>
      <c r="E8" s="5">
        <v>34</v>
      </c>
      <c r="F8" s="5">
        <v>9</v>
      </c>
      <c r="G8" s="5">
        <v>41</v>
      </c>
      <c r="H8" s="5">
        <v>0</v>
      </c>
      <c r="I8" s="5">
        <v>0</v>
      </c>
      <c r="J8" s="7"/>
      <c r="K8" s="5">
        <v>5</v>
      </c>
      <c r="L8" s="4" t="str">
        <f t="shared" si="1"/>
        <v>Inde</v>
      </c>
      <c r="M8" s="6" t="s">
        <v>660</v>
      </c>
      <c r="N8" s="5">
        <v>10</v>
      </c>
      <c r="O8" s="5">
        <v>21</v>
      </c>
      <c r="P8" s="5">
        <v>32</v>
      </c>
      <c r="Q8" s="5">
        <v>15</v>
      </c>
      <c r="R8" s="5">
        <v>38</v>
      </c>
      <c r="S8" s="5">
        <v>10</v>
      </c>
      <c r="T8" s="5">
        <v>0</v>
      </c>
      <c r="U8" s="7"/>
      <c r="V8" s="5">
        <v>5</v>
      </c>
      <c r="W8" s="4" t="str">
        <f t="shared" si="2"/>
        <v>Afrique du Sud</v>
      </c>
      <c r="X8" s="6" t="s">
        <v>648</v>
      </c>
      <c r="Y8" s="5">
        <v>9</v>
      </c>
      <c r="Z8" s="5">
        <v>15</v>
      </c>
      <c r="AA8" s="5">
        <v>26</v>
      </c>
      <c r="AB8" s="5">
        <v>6</v>
      </c>
      <c r="AC8" s="5">
        <v>38</v>
      </c>
      <c r="AD8" s="5">
        <v>17</v>
      </c>
      <c r="AE8" s="5">
        <v>3</v>
      </c>
      <c r="AF8" s="7"/>
      <c r="AG8" s="5">
        <v>5</v>
      </c>
      <c r="AH8" s="4" t="str">
        <f t="shared" si="3"/>
        <v>Mauritanie</v>
      </c>
      <c r="AI8" s="6" t="s">
        <v>672</v>
      </c>
      <c r="AJ8" s="5">
        <v>10</v>
      </c>
      <c r="AK8" s="5">
        <v>19</v>
      </c>
      <c r="AL8" s="5">
        <v>33</v>
      </c>
      <c r="AM8" s="5">
        <v>12</v>
      </c>
      <c r="AN8" s="5">
        <v>44</v>
      </c>
      <c r="AO8" s="5">
        <v>0</v>
      </c>
      <c r="AP8" s="5">
        <v>0</v>
      </c>
      <c r="AQ8" s="7"/>
      <c r="AR8" s="5">
        <v>5</v>
      </c>
      <c r="AS8" s="4" t="str">
        <f t="shared" si="4"/>
        <v>Liban</v>
      </c>
      <c r="AT8" s="6" t="s">
        <v>733</v>
      </c>
      <c r="AU8" s="5">
        <v>10</v>
      </c>
      <c r="AV8" s="5">
        <v>19</v>
      </c>
      <c r="AW8" s="5">
        <v>27</v>
      </c>
      <c r="AX8" s="5">
        <v>10</v>
      </c>
      <c r="AY8" s="5">
        <v>41</v>
      </c>
      <c r="AZ8" s="5">
        <v>17</v>
      </c>
      <c r="BA8" s="5">
        <v>2</v>
      </c>
      <c r="BB8" s="7"/>
      <c r="BC8" s="5">
        <v>5</v>
      </c>
      <c r="BD8" s="4" t="str">
        <f t="shared" si="5"/>
        <v>Ouzbekistan</v>
      </c>
      <c r="BE8" s="6" t="s">
        <v>748</v>
      </c>
      <c r="BF8" s="5">
        <v>12</v>
      </c>
      <c r="BG8" s="5">
        <v>18</v>
      </c>
      <c r="BH8" s="5">
        <v>32</v>
      </c>
      <c r="BI8" s="5">
        <v>6</v>
      </c>
      <c r="BJ8" s="5">
        <v>42</v>
      </c>
      <c r="BK8" s="5">
        <v>12</v>
      </c>
      <c r="BL8" s="5">
        <v>4</v>
      </c>
      <c r="BM8" s="7"/>
      <c r="BN8" s="5">
        <v>5</v>
      </c>
      <c r="BO8" s="4" t="str">
        <f t="shared" si="6"/>
        <v>Turquie</v>
      </c>
      <c r="BP8" s="6" t="s">
        <v>750</v>
      </c>
      <c r="BQ8" s="5">
        <v>13</v>
      </c>
      <c r="BR8" s="5">
        <v>22</v>
      </c>
      <c r="BS8" s="5">
        <v>33</v>
      </c>
      <c r="BT8" s="5">
        <v>11</v>
      </c>
      <c r="BU8" s="5">
        <v>41</v>
      </c>
      <c r="BV8" s="5">
        <v>5</v>
      </c>
      <c r="BW8" s="5">
        <v>0</v>
      </c>
      <c r="BX8" s="7"/>
      <c r="BY8" s="5">
        <v>5</v>
      </c>
      <c r="BZ8" s="4" t="str">
        <f t="shared" si="7"/>
        <v>Ouzbekistan</v>
      </c>
      <c r="CA8" s="6" t="s">
        <v>748</v>
      </c>
      <c r="CB8" s="5">
        <v>12</v>
      </c>
      <c r="CC8" s="5">
        <v>17</v>
      </c>
      <c r="CD8" s="5">
        <v>33</v>
      </c>
      <c r="CE8" s="5">
        <v>8</v>
      </c>
      <c r="CF8" s="5">
        <v>40</v>
      </c>
      <c r="CG8" s="5">
        <v>3</v>
      </c>
      <c r="CH8" s="5">
        <v>1</v>
      </c>
      <c r="CI8" s="7"/>
      <c r="CJ8" s="5">
        <v>5</v>
      </c>
      <c r="CK8" s="4" t="str">
        <f t="shared" si="8"/>
        <v>Botswana</v>
      </c>
      <c r="CL8" s="6" t="s">
        <v>720</v>
      </c>
      <c r="CM8" s="5">
        <v>10</v>
      </c>
      <c r="CN8" s="5">
        <v>13</v>
      </c>
      <c r="CO8" s="5">
        <v>31</v>
      </c>
      <c r="CP8" s="5">
        <v>-1</v>
      </c>
      <c r="CQ8" s="5">
        <v>37</v>
      </c>
      <c r="CR8" s="5">
        <v>0</v>
      </c>
      <c r="CS8" s="5">
        <v>0</v>
      </c>
      <c r="CT8" s="7"/>
      <c r="CU8" s="5">
        <v>5</v>
      </c>
      <c r="CV8" s="4" t="str">
        <f t="shared" si="9"/>
        <v>Etats-Unis</v>
      </c>
      <c r="CW8" s="6" t="s">
        <v>724</v>
      </c>
      <c r="CX8" s="5">
        <v>10</v>
      </c>
      <c r="CY8" s="5">
        <v>14</v>
      </c>
      <c r="CZ8" s="5">
        <v>31</v>
      </c>
      <c r="DA8" s="5">
        <v>2</v>
      </c>
      <c r="DB8" s="5">
        <v>42</v>
      </c>
      <c r="DC8" s="5">
        <v>10</v>
      </c>
      <c r="DD8" s="5">
        <v>2</v>
      </c>
      <c r="DE8" s="7"/>
      <c r="DF8" s="5">
        <v>5</v>
      </c>
      <c r="DG8" s="4" t="str">
        <f t="shared" si="10"/>
        <v>Sénégal</v>
      </c>
      <c r="DH8" s="6" t="s">
        <v>669</v>
      </c>
      <c r="DI8" s="5">
        <v>9</v>
      </c>
      <c r="DJ8" s="5">
        <v>24</v>
      </c>
      <c r="DK8" s="5">
        <v>31</v>
      </c>
      <c r="DL8" s="5">
        <v>18</v>
      </c>
      <c r="DM8" s="5">
        <v>36</v>
      </c>
      <c r="DN8" s="5">
        <v>3</v>
      </c>
      <c r="DO8" s="5">
        <v>1</v>
      </c>
      <c r="DP8" s="7"/>
      <c r="DQ8" s="5">
        <v>5</v>
      </c>
      <c r="DR8" s="4" t="str">
        <f t="shared" si="11"/>
        <v>Yemen</v>
      </c>
      <c r="DS8" s="6" t="s">
        <v>657</v>
      </c>
      <c r="DT8" s="5">
        <v>9</v>
      </c>
      <c r="DU8" s="5">
        <v>24</v>
      </c>
      <c r="DV8" s="5">
        <v>29</v>
      </c>
      <c r="DW8" s="5">
        <v>17</v>
      </c>
      <c r="DX8" s="5">
        <v>32</v>
      </c>
      <c r="DY8" s="5">
        <v>5</v>
      </c>
      <c r="DZ8" s="5">
        <v>2</v>
      </c>
      <c r="EA8" s="7"/>
      <c r="EB8" s="5">
        <v>5</v>
      </c>
    </row>
    <row r="9" spans="1:132" ht="48" x14ac:dyDescent="0.25">
      <c r="A9" s="4" t="str">
        <f t="shared" si="0"/>
        <v>Oman</v>
      </c>
      <c r="B9" s="6" t="s">
        <v>654</v>
      </c>
      <c r="C9" s="5">
        <v>9</v>
      </c>
      <c r="D9" s="5">
        <v>20</v>
      </c>
      <c r="E9" s="5">
        <v>26</v>
      </c>
      <c r="F9" s="5">
        <v>11</v>
      </c>
      <c r="G9" s="5">
        <v>30</v>
      </c>
      <c r="H9" s="5">
        <v>27</v>
      </c>
      <c r="I9" s="5">
        <v>2</v>
      </c>
      <c r="J9" s="7"/>
      <c r="K9" s="5">
        <v>5</v>
      </c>
      <c r="L9" s="4" t="str">
        <f t="shared" si="1"/>
        <v>Venezuela</v>
      </c>
      <c r="M9" s="6" t="s">
        <v>668</v>
      </c>
      <c r="N9" s="5">
        <v>9</v>
      </c>
      <c r="O9" s="5">
        <v>14</v>
      </c>
      <c r="P9" s="5">
        <v>26</v>
      </c>
      <c r="Q9" s="5">
        <v>8</v>
      </c>
      <c r="R9" s="5">
        <v>32</v>
      </c>
      <c r="S9" s="5">
        <v>10</v>
      </c>
      <c r="T9" s="5">
        <v>2</v>
      </c>
      <c r="U9" s="7"/>
      <c r="V9" s="5">
        <v>5</v>
      </c>
      <c r="W9" s="4" t="str">
        <f t="shared" si="2"/>
        <v>Oman</v>
      </c>
      <c r="X9" s="6" t="s">
        <v>654</v>
      </c>
      <c r="Y9" s="5">
        <v>9</v>
      </c>
      <c r="Z9" s="5">
        <v>23</v>
      </c>
      <c r="AA9" s="5">
        <v>29</v>
      </c>
      <c r="AB9" s="5">
        <v>17</v>
      </c>
      <c r="AC9" s="5">
        <v>41</v>
      </c>
      <c r="AD9" s="5">
        <v>10</v>
      </c>
      <c r="AE9" s="5">
        <v>1</v>
      </c>
      <c r="AF9" s="7"/>
      <c r="AG9" s="5">
        <v>5</v>
      </c>
      <c r="AH9" s="4" t="str">
        <f t="shared" si="3"/>
        <v>Yemen</v>
      </c>
      <c r="AI9" s="6" t="s">
        <v>657</v>
      </c>
      <c r="AJ9" s="5">
        <v>10</v>
      </c>
      <c r="AK9" s="5">
        <v>26</v>
      </c>
      <c r="AL9" s="5">
        <v>33</v>
      </c>
      <c r="AM9" s="5">
        <v>20</v>
      </c>
      <c r="AN9" s="5">
        <v>38</v>
      </c>
      <c r="AO9" s="5">
        <v>0</v>
      </c>
      <c r="AP9" s="5">
        <v>0</v>
      </c>
      <c r="AQ9" s="7"/>
      <c r="AR9" s="5">
        <v>5</v>
      </c>
      <c r="AS9" s="4" t="str">
        <f t="shared" si="4"/>
        <v>Syrie</v>
      </c>
      <c r="AT9" s="6" t="s">
        <v>747</v>
      </c>
      <c r="AU9" s="5">
        <v>10</v>
      </c>
      <c r="AV9" s="5">
        <v>14</v>
      </c>
      <c r="AW9" s="5">
        <v>30</v>
      </c>
      <c r="AX9" s="5">
        <v>7</v>
      </c>
      <c r="AY9" s="5">
        <v>37</v>
      </c>
      <c r="AZ9" s="5">
        <v>3</v>
      </c>
      <c r="BA9" s="5">
        <v>1</v>
      </c>
      <c r="BB9" s="7"/>
      <c r="BC9" s="5">
        <v>5</v>
      </c>
      <c r="BD9" s="4" t="str">
        <f t="shared" si="5"/>
        <v>Turquie</v>
      </c>
      <c r="BE9" s="6" t="s">
        <v>749</v>
      </c>
      <c r="BF9" s="5">
        <v>12</v>
      </c>
      <c r="BG9" s="5">
        <v>18</v>
      </c>
      <c r="BH9" s="5">
        <v>32</v>
      </c>
      <c r="BI9" s="5">
        <v>10</v>
      </c>
      <c r="BJ9" s="5">
        <v>42</v>
      </c>
      <c r="BK9" s="5">
        <v>14</v>
      </c>
      <c r="BL9" s="5">
        <v>2</v>
      </c>
      <c r="BM9" s="7"/>
      <c r="BN9" s="5">
        <v>5</v>
      </c>
      <c r="BO9" s="4" t="str">
        <f t="shared" si="6"/>
        <v>Turquie</v>
      </c>
      <c r="BP9" s="6" t="s">
        <v>728</v>
      </c>
      <c r="BQ9" s="5">
        <v>13</v>
      </c>
      <c r="BR9" s="5">
        <v>23</v>
      </c>
      <c r="BS9" s="5">
        <v>34</v>
      </c>
      <c r="BT9" s="5">
        <v>13</v>
      </c>
      <c r="BU9" s="5">
        <v>40</v>
      </c>
      <c r="BV9" s="5">
        <v>0</v>
      </c>
      <c r="BW9" s="5">
        <v>0</v>
      </c>
      <c r="BX9" s="7"/>
      <c r="BY9" s="5">
        <v>5</v>
      </c>
      <c r="BZ9" s="4" t="str">
        <f t="shared" si="7"/>
        <v>Turquie</v>
      </c>
      <c r="CA9" s="6" t="s">
        <v>773</v>
      </c>
      <c r="CB9" s="5">
        <v>12</v>
      </c>
      <c r="CC9" s="5">
        <v>16</v>
      </c>
      <c r="CD9" s="5">
        <v>32</v>
      </c>
      <c r="CE9" s="5">
        <v>4</v>
      </c>
      <c r="CF9" s="5">
        <v>39</v>
      </c>
      <c r="CG9" s="5">
        <v>10</v>
      </c>
      <c r="CH9" s="5">
        <v>1</v>
      </c>
      <c r="CI9" s="7"/>
      <c r="CJ9" s="5">
        <v>5</v>
      </c>
      <c r="CK9" s="4" t="str">
        <f t="shared" si="8"/>
        <v>Zimbabwe</v>
      </c>
      <c r="CL9" s="6" t="s">
        <v>725</v>
      </c>
      <c r="CM9" s="5">
        <v>10</v>
      </c>
      <c r="CN9" s="5">
        <v>13</v>
      </c>
      <c r="CO9" s="5">
        <v>27</v>
      </c>
      <c r="CP9" s="5">
        <v>3</v>
      </c>
      <c r="CQ9" s="5">
        <v>32</v>
      </c>
      <c r="CR9" s="5">
        <v>5</v>
      </c>
      <c r="CS9" s="5">
        <v>1</v>
      </c>
      <c r="CT9" s="7"/>
      <c r="CU9" s="5">
        <v>5</v>
      </c>
      <c r="CV9" s="4" t="str">
        <f t="shared" si="9"/>
        <v>Etats-Unis</v>
      </c>
      <c r="CW9" s="6" t="s">
        <v>718</v>
      </c>
      <c r="CX9" s="5">
        <v>10</v>
      </c>
      <c r="CY9" s="5">
        <v>16</v>
      </c>
      <c r="CZ9" s="5">
        <v>34</v>
      </c>
      <c r="DA9" s="5">
        <v>0</v>
      </c>
      <c r="DB9" s="5">
        <v>44</v>
      </c>
      <c r="DC9" s="5">
        <v>0</v>
      </c>
      <c r="DD9" s="5">
        <v>1</v>
      </c>
      <c r="DE9" s="7"/>
      <c r="DF9" s="5">
        <v>5</v>
      </c>
      <c r="DG9" s="4" t="str">
        <f t="shared" si="10"/>
        <v>Mauritanie</v>
      </c>
      <c r="DH9" s="6" t="s">
        <v>672</v>
      </c>
      <c r="DI9" s="5">
        <v>9</v>
      </c>
      <c r="DJ9" s="5">
        <v>19</v>
      </c>
      <c r="DK9" s="5">
        <v>33</v>
      </c>
      <c r="DL9" s="5">
        <v>13</v>
      </c>
      <c r="DM9" s="5">
        <v>41</v>
      </c>
      <c r="DN9" s="5">
        <v>3</v>
      </c>
      <c r="DO9" s="5">
        <v>0</v>
      </c>
      <c r="DP9" s="7"/>
      <c r="DQ9" s="5">
        <v>5</v>
      </c>
      <c r="DR9" s="4" t="str">
        <f t="shared" si="11"/>
        <v>Afrique du Sud</v>
      </c>
      <c r="DS9" s="6" t="s">
        <v>658</v>
      </c>
      <c r="DT9" s="5">
        <v>9</v>
      </c>
      <c r="DU9" s="5">
        <v>16</v>
      </c>
      <c r="DV9" s="5">
        <v>25</v>
      </c>
      <c r="DW9" s="5">
        <v>7</v>
      </c>
      <c r="DX9" s="5">
        <v>37</v>
      </c>
      <c r="DY9" s="5">
        <v>42</v>
      </c>
      <c r="DZ9" s="5">
        <v>13</v>
      </c>
      <c r="EA9" s="7"/>
      <c r="EB9" s="5">
        <v>5</v>
      </c>
    </row>
    <row r="10" spans="1:132" ht="60" x14ac:dyDescent="0.25">
      <c r="A10" s="4" t="str">
        <f t="shared" si="0"/>
        <v>Kenya</v>
      </c>
      <c r="B10" s="6" t="s">
        <v>655</v>
      </c>
      <c r="C10" s="5">
        <v>9</v>
      </c>
      <c r="D10" s="5">
        <v>13</v>
      </c>
      <c r="E10" s="5">
        <v>26</v>
      </c>
      <c r="F10" s="5">
        <v>8</v>
      </c>
      <c r="G10" s="5">
        <v>28</v>
      </c>
      <c r="H10" s="5">
        <v>37</v>
      </c>
      <c r="I10" s="5">
        <v>5</v>
      </c>
      <c r="J10" s="7"/>
      <c r="K10" s="5">
        <v>5</v>
      </c>
      <c r="L10" s="4" t="str">
        <f t="shared" si="1"/>
        <v>Sri Lanka</v>
      </c>
      <c r="M10" s="6" t="s">
        <v>708</v>
      </c>
      <c r="N10" s="5">
        <v>9</v>
      </c>
      <c r="O10" s="5">
        <v>23</v>
      </c>
      <c r="P10" s="5">
        <v>32</v>
      </c>
      <c r="Q10" s="5">
        <v>16</v>
      </c>
      <c r="R10" s="5">
        <v>37</v>
      </c>
      <c r="S10" s="5">
        <v>68</v>
      </c>
      <c r="T10" s="5">
        <v>6</v>
      </c>
      <c r="U10" s="7"/>
      <c r="V10" s="5">
        <v>5</v>
      </c>
      <c r="W10" s="4" t="str">
        <f t="shared" si="2"/>
        <v>Yemen</v>
      </c>
      <c r="X10" s="6" t="s">
        <v>657</v>
      </c>
      <c r="Y10" s="5">
        <v>9</v>
      </c>
      <c r="Z10" s="5">
        <v>25</v>
      </c>
      <c r="AA10" s="5">
        <v>31</v>
      </c>
      <c r="AB10" s="5">
        <v>19</v>
      </c>
      <c r="AC10" s="5">
        <v>34</v>
      </c>
      <c r="AD10" s="5">
        <v>5</v>
      </c>
      <c r="AE10" s="5">
        <v>0</v>
      </c>
      <c r="AF10" s="7"/>
      <c r="AG10" s="5">
        <v>5</v>
      </c>
      <c r="AH10" s="4" t="str">
        <f t="shared" si="3"/>
        <v>Inde</v>
      </c>
      <c r="AI10" s="6" t="s">
        <v>659</v>
      </c>
      <c r="AJ10" s="5">
        <v>10</v>
      </c>
      <c r="AK10" s="5">
        <v>25</v>
      </c>
      <c r="AL10" s="5">
        <v>33</v>
      </c>
      <c r="AM10" s="5">
        <v>20</v>
      </c>
      <c r="AN10" s="5">
        <v>39</v>
      </c>
      <c r="AO10" s="5">
        <v>0</v>
      </c>
      <c r="AP10" s="5">
        <v>0</v>
      </c>
      <c r="AQ10" s="7"/>
      <c r="AR10" s="5">
        <v>5</v>
      </c>
      <c r="AS10" s="4" t="str">
        <f t="shared" si="4"/>
        <v>Malte</v>
      </c>
      <c r="AT10" s="6" t="s">
        <v>726</v>
      </c>
      <c r="AU10" s="5">
        <v>10</v>
      </c>
      <c r="AV10" s="5">
        <v>17</v>
      </c>
      <c r="AW10" s="5">
        <v>23</v>
      </c>
      <c r="AX10" s="5">
        <v>12</v>
      </c>
      <c r="AY10" s="5">
        <v>33</v>
      </c>
      <c r="AZ10" s="5">
        <v>11</v>
      </c>
      <c r="BA10" s="5">
        <v>2</v>
      </c>
      <c r="BB10" s="7"/>
      <c r="BC10" s="5">
        <v>5</v>
      </c>
      <c r="BD10" s="4" t="str">
        <f t="shared" si="5"/>
        <v>Turquie</v>
      </c>
      <c r="BE10" s="6" t="s">
        <v>750</v>
      </c>
      <c r="BF10" s="5">
        <v>12</v>
      </c>
      <c r="BG10" s="5">
        <v>18</v>
      </c>
      <c r="BH10" s="5">
        <v>32</v>
      </c>
      <c r="BI10" s="5">
        <v>10</v>
      </c>
      <c r="BJ10" s="5">
        <v>42</v>
      </c>
      <c r="BK10" s="5">
        <v>14</v>
      </c>
      <c r="BL10" s="5">
        <v>2</v>
      </c>
      <c r="BM10" s="7"/>
      <c r="BN10" s="5">
        <v>5</v>
      </c>
      <c r="BO10" s="4" t="str">
        <f t="shared" si="6"/>
        <v>Grèce</v>
      </c>
      <c r="BP10" s="6" t="s">
        <v>738</v>
      </c>
      <c r="BQ10" s="5">
        <v>13</v>
      </c>
      <c r="BR10" s="5">
        <v>23</v>
      </c>
      <c r="BS10" s="5">
        <v>28</v>
      </c>
      <c r="BT10" s="5">
        <v>17</v>
      </c>
      <c r="BU10" s="5">
        <v>37</v>
      </c>
      <c r="BV10" s="5">
        <v>2</v>
      </c>
      <c r="BW10" s="5">
        <v>0</v>
      </c>
      <c r="BX10" s="7"/>
      <c r="BY10" s="5">
        <v>5</v>
      </c>
      <c r="BZ10" s="4" t="str">
        <f t="shared" si="7"/>
        <v>Turquie</v>
      </c>
      <c r="CA10" s="6" t="s">
        <v>749</v>
      </c>
      <c r="CB10" s="5">
        <v>12</v>
      </c>
      <c r="CC10" s="5">
        <v>22</v>
      </c>
      <c r="CD10" s="5">
        <v>34</v>
      </c>
      <c r="CE10" s="5">
        <v>12</v>
      </c>
      <c r="CF10" s="5">
        <v>43</v>
      </c>
      <c r="CG10" s="5">
        <v>5</v>
      </c>
      <c r="CH10" s="5">
        <v>1</v>
      </c>
      <c r="CI10" s="7"/>
      <c r="CJ10" s="5">
        <v>5</v>
      </c>
      <c r="CK10" s="4" t="str">
        <f t="shared" si="8"/>
        <v>Crête</v>
      </c>
      <c r="CL10" s="6" t="s">
        <v>736</v>
      </c>
      <c r="CM10" s="5">
        <v>10</v>
      </c>
      <c r="CN10" s="5">
        <v>21</v>
      </c>
      <c r="CO10" s="5">
        <v>27</v>
      </c>
      <c r="CP10" s="5">
        <v>12</v>
      </c>
      <c r="CQ10" s="5">
        <v>33</v>
      </c>
      <c r="CR10" s="5">
        <v>10</v>
      </c>
      <c r="CS10" s="5">
        <v>1</v>
      </c>
      <c r="CT10" s="7"/>
      <c r="CU10" s="5">
        <v>5</v>
      </c>
      <c r="CV10" s="4" t="str">
        <f t="shared" si="9"/>
        <v>Australie</v>
      </c>
      <c r="CW10" s="6" t="s">
        <v>715</v>
      </c>
      <c r="CX10" s="5">
        <v>10</v>
      </c>
      <c r="CY10" s="5">
        <v>15</v>
      </c>
      <c r="CZ10" s="5">
        <v>32</v>
      </c>
      <c r="DA10" s="5">
        <v>4</v>
      </c>
      <c r="DB10" s="5">
        <v>42</v>
      </c>
      <c r="DC10" s="5">
        <v>17</v>
      </c>
      <c r="DD10" s="5">
        <v>3</v>
      </c>
      <c r="DE10" s="7"/>
      <c r="DF10" s="5">
        <v>5</v>
      </c>
      <c r="DG10" s="4" t="str">
        <f t="shared" si="10"/>
        <v>Ile Maurice</v>
      </c>
      <c r="DH10" s="6" t="s">
        <v>795</v>
      </c>
      <c r="DI10" s="5">
        <v>9</v>
      </c>
      <c r="DJ10" s="5">
        <v>20</v>
      </c>
      <c r="DK10" s="5">
        <v>29</v>
      </c>
      <c r="DL10" s="5">
        <v>14</v>
      </c>
      <c r="DM10" s="5">
        <v>32</v>
      </c>
      <c r="DN10" s="5">
        <v>45</v>
      </c>
      <c r="DO10" s="5">
        <v>4</v>
      </c>
      <c r="DP10" s="7"/>
      <c r="DQ10" s="5">
        <v>5</v>
      </c>
      <c r="DR10" s="4" t="str">
        <f t="shared" si="11"/>
        <v>Inde</v>
      </c>
      <c r="DS10" s="6" t="s">
        <v>659</v>
      </c>
      <c r="DT10" s="5">
        <v>9</v>
      </c>
      <c r="DU10" s="5">
        <v>22</v>
      </c>
      <c r="DV10" s="5">
        <v>32</v>
      </c>
      <c r="DW10" s="5">
        <v>13</v>
      </c>
      <c r="DX10" s="5">
        <v>35</v>
      </c>
      <c r="DY10" s="5">
        <v>2</v>
      </c>
      <c r="DZ10" s="5">
        <v>0</v>
      </c>
      <c r="EA10" s="7"/>
      <c r="EB10" s="5">
        <v>5</v>
      </c>
    </row>
    <row r="11" spans="1:132" ht="48" x14ac:dyDescent="0.25">
      <c r="A11" s="4" t="str">
        <f t="shared" si="0"/>
        <v>Cambodge</v>
      </c>
      <c r="B11" s="6" t="s">
        <v>656</v>
      </c>
      <c r="C11" s="5">
        <v>9</v>
      </c>
      <c r="D11" s="5">
        <v>22</v>
      </c>
      <c r="E11" s="5">
        <v>32</v>
      </c>
      <c r="F11" s="5">
        <v>14</v>
      </c>
      <c r="G11" s="5">
        <v>34</v>
      </c>
      <c r="H11" s="5">
        <v>7</v>
      </c>
      <c r="I11" s="5">
        <v>1</v>
      </c>
      <c r="J11" s="7"/>
      <c r="K11" s="5">
        <v>5</v>
      </c>
      <c r="L11" s="4" t="str">
        <f t="shared" si="1"/>
        <v>Sénégal</v>
      </c>
      <c r="M11" s="6" t="s">
        <v>669</v>
      </c>
      <c r="N11" s="5">
        <v>9</v>
      </c>
      <c r="O11" s="5">
        <v>18</v>
      </c>
      <c r="P11" s="5">
        <v>28</v>
      </c>
      <c r="Q11" s="5">
        <v>14</v>
      </c>
      <c r="R11" s="5">
        <v>39</v>
      </c>
      <c r="S11" s="5">
        <v>0</v>
      </c>
      <c r="T11" s="5">
        <v>0</v>
      </c>
      <c r="U11" s="7"/>
      <c r="V11" s="5">
        <v>5</v>
      </c>
      <c r="W11" s="4" t="str">
        <f t="shared" si="2"/>
        <v>Etats-Unis</v>
      </c>
      <c r="X11" s="6" t="s">
        <v>711</v>
      </c>
      <c r="Y11" s="5">
        <v>9</v>
      </c>
      <c r="Z11" s="5">
        <v>19</v>
      </c>
      <c r="AA11" s="5">
        <v>27</v>
      </c>
      <c r="AB11" s="5">
        <v>1</v>
      </c>
      <c r="AC11" s="5">
        <v>32</v>
      </c>
      <c r="AD11" s="5">
        <v>63</v>
      </c>
      <c r="AE11" s="5">
        <v>7</v>
      </c>
      <c r="AF11" s="7"/>
      <c r="AG11" s="5">
        <v>5</v>
      </c>
      <c r="AH11" s="4" t="str">
        <f t="shared" si="3"/>
        <v>Australie</v>
      </c>
      <c r="AI11" s="6" t="s">
        <v>715</v>
      </c>
      <c r="AJ11" s="5">
        <v>10</v>
      </c>
      <c r="AK11" s="5">
        <v>13</v>
      </c>
      <c r="AL11" s="5">
        <v>28</v>
      </c>
      <c r="AM11" s="5">
        <v>2</v>
      </c>
      <c r="AN11" s="5">
        <v>38</v>
      </c>
      <c r="AO11" s="5">
        <v>10</v>
      </c>
      <c r="AP11" s="5">
        <v>2</v>
      </c>
      <c r="AQ11" s="7"/>
      <c r="AR11" s="5">
        <v>5</v>
      </c>
      <c r="AS11" s="4" t="str">
        <f t="shared" si="4"/>
        <v>Egypte</v>
      </c>
      <c r="AT11" s="6" t="s">
        <v>719</v>
      </c>
      <c r="AU11" s="5">
        <v>10</v>
      </c>
      <c r="AV11" s="5">
        <v>18</v>
      </c>
      <c r="AW11" s="5">
        <v>34</v>
      </c>
      <c r="AX11" s="5">
        <v>9</v>
      </c>
      <c r="AY11" s="5">
        <v>46</v>
      </c>
      <c r="AZ11" s="5">
        <v>3</v>
      </c>
      <c r="BA11" s="5">
        <v>0</v>
      </c>
      <c r="BB11" s="7"/>
      <c r="BC11" s="5">
        <v>5</v>
      </c>
      <c r="BD11" s="4" t="str">
        <f t="shared" si="5"/>
        <v>Portugal</v>
      </c>
      <c r="BE11" s="6" t="s">
        <v>731</v>
      </c>
      <c r="BF11" s="5">
        <v>12</v>
      </c>
      <c r="BG11" s="5">
        <v>19</v>
      </c>
      <c r="BH11" s="5">
        <v>26</v>
      </c>
      <c r="BI11" s="5">
        <v>10</v>
      </c>
      <c r="BJ11" s="5">
        <v>36</v>
      </c>
      <c r="BK11" s="5">
        <v>5</v>
      </c>
      <c r="BL11" s="5">
        <v>1</v>
      </c>
      <c r="BM11" s="7"/>
      <c r="BN11" s="5">
        <v>5</v>
      </c>
      <c r="BO11" s="4" t="str">
        <f t="shared" si="6"/>
        <v>Grèce</v>
      </c>
      <c r="BP11" s="6" t="s">
        <v>742</v>
      </c>
      <c r="BQ11" s="5">
        <v>12</v>
      </c>
      <c r="BR11" s="5">
        <v>24</v>
      </c>
      <c r="BS11" s="5">
        <v>34</v>
      </c>
      <c r="BT11" s="5">
        <v>16</v>
      </c>
      <c r="BU11" s="5">
        <v>41</v>
      </c>
      <c r="BV11" s="5">
        <v>6</v>
      </c>
      <c r="BW11" s="5">
        <v>2</v>
      </c>
      <c r="BX11" s="7"/>
      <c r="BY11" s="5">
        <v>5</v>
      </c>
      <c r="BZ11" s="4" t="str">
        <f t="shared" si="7"/>
        <v>Turquie</v>
      </c>
      <c r="CA11" s="6" t="s">
        <v>750</v>
      </c>
      <c r="CB11" s="5">
        <v>12</v>
      </c>
      <c r="CC11" s="5">
        <v>23</v>
      </c>
      <c r="CD11" s="5">
        <v>34</v>
      </c>
      <c r="CE11" s="5">
        <v>12</v>
      </c>
      <c r="CF11" s="5">
        <v>43</v>
      </c>
      <c r="CG11" s="5">
        <v>5</v>
      </c>
      <c r="CH11" s="5">
        <v>1</v>
      </c>
      <c r="CI11" s="7"/>
      <c r="CJ11" s="5">
        <v>5</v>
      </c>
      <c r="CK11" s="4" t="str">
        <f t="shared" si="8"/>
        <v>Egypte</v>
      </c>
      <c r="CL11" s="6" t="s">
        <v>719</v>
      </c>
      <c r="CM11" s="5">
        <v>10</v>
      </c>
      <c r="CN11" s="5">
        <v>21</v>
      </c>
      <c r="CO11" s="5">
        <v>33</v>
      </c>
      <c r="CP11" s="5">
        <v>14</v>
      </c>
      <c r="CQ11" s="5">
        <v>41</v>
      </c>
      <c r="CR11" s="5">
        <v>0</v>
      </c>
      <c r="CS11" s="5">
        <v>0</v>
      </c>
      <c r="CT11" s="7"/>
      <c r="CU11" s="5">
        <v>5</v>
      </c>
      <c r="CV11" s="4" t="str">
        <f t="shared" si="9"/>
        <v>Madagascar</v>
      </c>
      <c r="CW11" s="6" t="s">
        <v>732</v>
      </c>
      <c r="CX11" s="5">
        <v>9</v>
      </c>
      <c r="CY11" s="5">
        <v>13</v>
      </c>
      <c r="CZ11" s="5">
        <v>28</v>
      </c>
      <c r="DA11" s="5">
        <v>6</v>
      </c>
      <c r="DB11" s="5">
        <v>36</v>
      </c>
      <c r="DC11" s="5">
        <v>60</v>
      </c>
      <c r="DD11" s="5">
        <v>9</v>
      </c>
      <c r="DE11" s="7"/>
      <c r="DF11" s="5">
        <v>5</v>
      </c>
      <c r="DG11" s="4" t="str">
        <f t="shared" si="10"/>
        <v>Réunion</v>
      </c>
      <c r="DH11" s="6" t="s">
        <v>796</v>
      </c>
      <c r="DI11" s="5">
        <v>9</v>
      </c>
      <c r="DJ11" s="5">
        <v>20</v>
      </c>
      <c r="DK11" s="5">
        <v>29</v>
      </c>
      <c r="DL11" s="5">
        <v>14</v>
      </c>
      <c r="DM11" s="5">
        <v>32</v>
      </c>
      <c r="DN11" s="5">
        <v>45</v>
      </c>
      <c r="DO11" s="5">
        <v>4</v>
      </c>
      <c r="DP11" s="7"/>
      <c r="DQ11" s="5">
        <v>5</v>
      </c>
      <c r="DR11" s="4" t="str">
        <f t="shared" si="11"/>
        <v>Australie</v>
      </c>
      <c r="DS11" s="6" t="s">
        <v>661</v>
      </c>
      <c r="DT11" s="5">
        <v>9</v>
      </c>
      <c r="DU11" s="5">
        <v>13</v>
      </c>
      <c r="DV11" s="5">
        <v>28</v>
      </c>
      <c r="DW11" s="5">
        <v>0</v>
      </c>
      <c r="DX11" s="5">
        <v>40</v>
      </c>
      <c r="DY11" s="5">
        <v>50</v>
      </c>
      <c r="DZ11" s="5">
        <v>8</v>
      </c>
      <c r="EA11" s="7"/>
      <c r="EB11" s="5">
        <v>5</v>
      </c>
    </row>
    <row r="12" spans="1:132" ht="36" x14ac:dyDescent="0.25">
      <c r="A12" s="4" t="str">
        <f t="shared" si="0"/>
        <v>Yemen</v>
      </c>
      <c r="B12" s="6" t="s">
        <v>657</v>
      </c>
      <c r="C12" s="5">
        <v>9</v>
      </c>
      <c r="D12" s="5">
        <v>23</v>
      </c>
      <c r="E12" s="5">
        <v>29</v>
      </c>
      <c r="F12" s="5">
        <v>16</v>
      </c>
      <c r="G12" s="5">
        <v>29</v>
      </c>
      <c r="H12" s="5">
        <v>5</v>
      </c>
      <c r="I12" s="5">
        <v>1</v>
      </c>
      <c r="J12" s="7"/>
      <c r="K12" s="5">
        <v>5</v>
      </c>
      <c r="L12" s="4" t="str">
        <f t="shared" si="1"/>
        <v>Maldives</v>
      </c>
      <c r="M12" s="6" t="s">
        <v>671</v>
      </c>
      <c r="N12" s="5">
        <v>9</v>
      </c>
      <c r="O12" s="5">
        <v>25</v>
      </c>
      <c r="P12" s="5">
        <v>30</v>
      </c>
      <c r="Q12" s="5">
        <v>17</v>
      </c>
      <c r="R12" s="5">
        <v>33</v>
      </c>
      <c r="S12" s="5">
        <v>17</v>
      </c>
      <c r="T12" s="5">
        <v>1</v>
      </c>
      <c r="U12" s="7"/>
      <c r="V12" s="5">
        <v>5</v>
      </c>
      <c r="W12" s="4" t="str">
        <f t="shared" si="2"/>
        <v>Inde</v>
      </c>
      <c r="X12" s="6" t="s">
        <v>659</v>
      </c>
      <c r="Y12" s="5">
        <v>9</v>
      </c>
      <c r="Z12" s="5">
        <v>23</v>
      </c>
      <c r="AA12" s="5">
        <v>31</v>
      </c>
      <c r="AB12" s="5">
        <v>17</v>
      </c>
      <c r="AC12" s="5">
        <v>37</v>
      </c>
      <c r="AD12" s="5">
        <v>2</v>
      </c>
      <c r="AE12" s="5">
        <v>0</v>
      </c>
      <c r="AF12" s="7"/>
      <c r="AG12" s="5">
        <v>5</v>
      </c>
      <c r="AH12" s="4" t="str">
        <f t="shared" si="3"/>
        <v>Cap Vert</v>
      </c>
      <c r="AI12" s="6" t="s">
        <v>683</v>
      </c>
      <c r="AJ12" s="5">
        <v>10</v>
      </c>
      <c r="AK12" s="5">
        <v>22</v>
      </c>
      <c r="AL12" s="5">
        <v>27</v>
      </c>
      <c r="AM12" s="5">
        <v>18</v>
      </c>
      <c r="AN12" s="5">
        <v>35</v>
      </c>
      <c r="AO12" s="5">
        <v>0</v>
      </c>
      <c r="AP12" s="5">
        <v>0</v>
      </c>
      <c r="AQ12" s="7"/>
      <c r="AR12" s="5">
        <v>5</v>
      </c>
      <c r="AS12" s="4" t="str">
        <f t="shared" si="4"/>
        <v>Portugal</v>
      </c>
      <c r="AT12" s="6" t="s">
        <v>727</v>
      </c>
      <c r="AU12" s="5">
        <v>10</v>
      </c>
      <c r="AV12" s="5">
        <v>14</v>
      </c>
      <c r="AW12" s="5">
        <v>22</v>
      </c>
      <c r="AX12" s="5">
        <v>6</v>
      </c>
      <c r="AY12" s="5">
        <v>33</v>
      </c>
      <c r="AZ12" s="5">
        <v>43</v>
      </c>
      <c r="BA12" s="5">
        <v>10</v>
      </c>
      <c r="BB12" s="7"/>
      <c r="BC12" s="5">
        <v>5</v>
      </c>
      <c r="BD12" s="4" t="str">
        <f t="shared" si="5"/>
        <v>Afghanistan</v>
      </c>
      <c r="BE12" s="6" t="s">
        <v>770</v>
      </c>
      <c r="BF12" s="5">
        <v>12</v>
      </c>
      <c r="BG12" s="5">
        <v>13</v>
      </c>
      <c r="BH12" s="5">
        <v>31</v>
      </c>
      <c r="BI12" s="5">
        <v>6</v>
      </c>
      <c r="BJ12" s="5">
        <v>37</v>
      </c>
      <c r="BK12" s="5">
        <v>5</v>
      </c>
      <c r="BL12" s="5">
        <v>0</v>
      </c>
      <c r="BM12" s="7"/>
      <c r="BN12" s="5">
        <v>5</v>
      </c>
      <c r="BO12" s="4" t="str">
        <f t="shared" si="6"/>
        <v>Liban</v>
      </c>
      <c r="BP12" s="6" t="s">
        <v>733</v>
      </c>
      <c r="BQ12" s="5">
        <v>12</v>
      </c>
      <c r="BR12" s="5">
        <v>24</v>
      </c>
      <c r="BS12" s="5">
        <v>32</v>
      </c>
      <c r="BT12" s="5">
        <v>18</v>
      </c>
      <c r="BU12" s="5">
        <v>36</v>
      </c>
      <c r="BV12" s="5">
        <v>0</v>
      </c>
      <c r="BW12" s="5">
        <v>0</v>
      </c>
      <c r="BX12" s="7"/>
      <c r="BY12" s="5">
        <v>5</v>
      </c>
      <c r="BZ12" s="4" t="str">
        <f t="shared" si="7"/>
        <v>Turquie</v>
      </c>
      <c r="CA12" s="6" t="s">
        <v>728</v>
      </c>
      <c r="CB12" s="5">
        <v>12</v>
      </c>
      <c r="CC12" s="5">
        <v>24</v>
      </c>
      <c r="CD12" s="5">
        <v>34</v>
      </c>
      <c r="CE12" s="5">
        <v>14</v>
      </c>
      <c r="CF12" s="5">
        <v>43</v>
      </c>
      <c r="CG12" s="5">
        <v>0</v>
      </c>
      <c r="CH12" s="5">
        <v>0</v>
      </c>
      <c r="CI12" s="7"/>
      <c r="CJ12" s="5">
        <v>5</v>
      </c>
      <c r="CK12" s="4" t="str">
        <f t="shared" si="8"/>
        <v>Maroc</v>
      </c>
      <c r="CL12" s="6" t="s">
        <v>739</v>
      </c>
      <c r="CM12" s="5">
        <v>10</v>
      </c>
      <c r="CN12" s="5">
        <v>18</v>
      </c>
      <c r="CO12" s="5">
        <v>34</v>
      </c>
      <c r="CP12" s="5">
        <v>11</v>
      </c>
      <c r="CQ12" s="5">
        <v>44</v>
      </c>
      <c r="CR12" s="5">
        <v>10</v>
      </c>
      <c r="CS12" s="5">
        <v>3</v>
      </c>
      <c r="CT12" s="7"/>
      <c r="CU12" s="5">
        <v>5</v>
      </c>
      <c r="CV12" s="4" t="str">
        <f t="shared" si="9"/>
        <v>Guyane</v>
      </c>
      <c r="CW12" s="6" t="s">
        <v>792</v>
      </c>
      <c r="CX12" s="5">
        <v>9</v>
      </c>
      <c r="CY12" s="5">
        <v>24</v>
      </c>
      <c r="CZ12" s="5">
        <v>34</v>
      </c>
      <c r="DA12" s="5">
        <v>20</v>
      </c>
      <c r="DB12" s="5">
        <v>37</v>
      </c>
      <c r="DC12" s="5">
        <v>32</v>
      </c>
      <c r="DD12" s="5">
        <v>4</v>
      </c>
      <c r="DE12" s="7"/>
      <c r="DF12" s="5">
        <v>5</v>
      </c>
      <c r="DG12" s="4" t="str">
        <f t="shared" si="10"/>
        <v>Afrique du Sud</v>
      </c>
      <c r="DH12" s="6" t="s">
        <v>658</v>
      </c>
      <c r="DI12" s="5">
        <v>9</v>
      </c>
      <c r="DJ12" s="5">
        <v>15</v>
      </c>
      <c r="DK12" s="5">
        <v>23</v>
      </c>
      <c r="DL12" s="5">
        <v>6</v>
      </c>
      <c r="DM12" s="5">
        <v>39</v>
      </c>
      <c r="DN12" s="5">
        <v>55</v>
      </c>
      <c r="DO12" s="5">
        <v>12</v>
      </c>
      <c r="DP12" s="7"/>
      <c r="DQ12" s="5">
        <v>5</v>
      </c>
      <c r="DR12" s="4" t="str">
        <f t="shared" si="11"/>
        <v>Australie</v>
      </c>
      <c r="DS12" s="6" t="s">
        <v>652</v>
      </c>
      <c r="DT12" s="5">
        <v>9</v>
      </c>
      <c r="DU12" s="5">
        <v>16</v>
      </c>
      <c r="DV12" s="5">
        <v>29</v>
      </c>
      <c r="DW12" s="5">
        <v>6</v>
      </c>
      <c r="DX12" s="5">
        <v>47</v>
      </c>
      <c r="DY12" s="5">
        <v>24</v>
      </c>
      <c r="DZ12" s="5">
        <v>6</v>
      </c>
      <c r="EA12" s="7"/>
      <c r="EB12" s="5">
        <v>5</v>
      </c>
    </row>
    <row r="13" spans="1:132" ht="60" x14ac:dyDescent="0.25">
      <c r="A13" s="4" t="str">
        <f t="shared" si="0"/>
        <v>Afrique du Sud</v>
      </c>
      <c r="B13" s="6" t="s">
        <v>658</v>
      </c>
      <c r="C13" s="5">
        <v>9</v>
      </c>
      <c r="D13" s="5">
        <v>17</v>
      </c>
      <c r="E13" s="5">
        <v>27</v>
      </c>
      <c r="F13" s="5">
        <v>7</v>
      </c>
      <c r="G13" s="5">
        <v>33</v>
      </c>
      <c r="H13" s="5">
        <v>30</v>
      </c>
      <c r="I13" s="5">
        <v>11</v>
      </c>
      <c r="J13" s="7"/>
      <c r="K13" s="5">
        <v>5</v>
      </c>
      <c r="L13" s="4" t="str">
        <f t="shared" si="1"/>
        <v>Kenya</v>
      </c>
      <c r="M13" s="6" t="s">
        <v>655</v>
      </c>
      <c r="N13" s="5">
        <v>9</v>
      </c>
      <c r="O13" s="5">
        <v>14</v>
      </c>
      <c r="P13" s="5">
        <v>27</v>
      </c>
      <c r="Q13" s="5">
        <v>9</v>
      </c>
      <c r="R13" s="5">
        <v>32</v>
      </c>
      <c r="S13" s="5">
        <v>63</v>
      </c>
      <c r="T13" s="5">
        <v>6</v>
      </c>
      <c r="U13" s="7"/>
      <c r="V13" s="5">
        <v>5</v>
      </c>
      <c r="W13" s="4" t="str">
        <f t="shared" si="2"/>
        <v>Birmanie</v>
      </c>
      <c r="X13" s="6" t="s">
        <v>664</v>
      </c>
      <c r="Y13" s="5">
        <v>9</v>
      </c>
      <c r="Z13" s="5">
        <v>16</v>
      </c>
      <c r="AA13" s="5">
        <v>32</v>
      </c>
      <c r="AB13" s="5">
        <v>8</v>
      </c>
      <c r="AC13" s="5">
        <v>36</v>
      </c>
      <c r="AD13" s="5">
        <v>3</v>
      </c>
      <c r="AE13" s="5">
        <v>0</v>
      </c>
      <c r="AF13" s="7"/>
      <c r="AG13" s="5">
        <v>5</v>
      </c>
      <c r="AH13" s="4" t="str">
        <f t="shared" si="3"/>
        <v>Botswana</v>
      </c>
      <c r="AI13" s="6" t="s">
        <v>720</v>
      </c>
      <c r="AJ13" s="5">
        <v>9</v>
      </c>
      <c r="AK13" s="5">
        <v>14</v>
      </c>
      <c r="AL13" s="5">
        <v>29</v>
      </c>
      <c r="AM13" s="5">
        <v>0</v>
      </c>
      <c r="AN13" s="5">
        <v>37</v>
      </c>
      <c r="AO13" s="5">
        <v>17</v>
      </c>
      <c r="AP13" s="5">
        <v>2</v>
      </c>
      <c r="AQ13" s="7"/>
      <c r="AR13" s="5">
        <v>5</v>
      </c>
      <c r="AS13" s="4" t="str">
        <f t="shared" si="4"/>
        <v>Ouzbekistan</v>
      </c>
      <c r="AT13" s="6" t="s">
        <v>748</v>
      </c>
      <c r="AU13" s="5">
        <v>10</v>
      </c>
      <c r="AV13" s="5">
        <v>14</v>
      </c>
      <c r="AW13" s="5">
        <v>27</v>
      </c>
      <c r="AX13" s="5">
        <v>1</v>
      </c>
      <c r="AY13" s="5">
        <v>38</v>
      </c>
      <c r="AZ13" s="5">
        <v>35</v>
      </c>
      <c r="BA13" s="5">
        <v>7</v>
      </c>
      <c r="BB13" s="7"/>
      <c r="BC13" s="5">
        <v>5</v>
      </c>
      <c r="BD13" s="4" t="str">
        <f t="shared" si="5"/>
        <v>Azerbaïdjan</v>
      </c>
      <c r="BE13" s="6" t="s">
        <v>763</v>
      </c>
      <c r="BF13" s="5">
        <v>12</v>
      </c>
      <c r="BG13" s="5">
        <v>21</v>
      </c>
      <c r="BH13" s="5">
        <v>29</v>
      </c>
      <c r="BI13" s="5">
        <v>10</v>
      </c>
      <c r="BJ13" s="5">
        <v>40</v>
      </c>
      <c r="BK13" s="5">
        <v>10</v>
      </c>
      <c r="BL13" s="5">
        <v>1</v>
      </c>
      <c r="BM13" s="7"/>
      <c r="BN13" s="5">
        <v>5</v>
      </c>
      <c r="BO13" s="4" t="str">
        <f t="shared" si="6"/>
        <v>Croatie</v>
      </c>
      <c r="BP13" s="6" t="s">
        <v>775</v>
      </c>
      <c r="BQ13" s="5">
        <v>12</v>
      </c>
      <c r="BR13" s="5">
        <v>22</v>
      </c>
      <c r="BS13" s="5">
        <v>30</v>
      </c>
      <c r="BT13" s="5">
        <v>15</v>
      </c>
      <c r="BU13" s="5">
        <v>36</v>
      </c>
      <c r="BV13" s="5">
        <v>25</v>
      </c>
      <c r="BW13" s="5">
        <v>4</v>
      </c>
      <c r="BX13" s="7"/>
      <c r="BY13" s="5">
        <v>5</v>
      </c>
      <c r="BZ13" s="4" t="str">
        <f t="shared" si="7"/>
        <v>Grèce</v>
      </c>
      <c r="CA13" s="6" t="s">
        <v>738</v>
      </c>
      <c r="CB13" s="5">
        <v>12</v>
      </c>
      <c r="CC13" s="5">
        <v>23</v>
      </c>
      <c r="CD13" s="5">
        <v>29</v>
      </c>
      <c r="CE13" s="5">
        <v>17</v>
      </c>
      <c r="CF13" s="5">
        <v>36</v>
      </c>
      <c r="CG13" s="5">
        <v>1</v>
      </c>
      <c r="CH13" s="5">
        <v>0</v>
      </c>
      <c r="CI13" s="7"/>
      <c r="CJ13" s="5">
        <v>5</v>
      </c>
      <c r="CK13" s="4" t="str">
        <f t="shared" si="8"/>
        <v>Namibie</v>
      </c>
      <c r="CL13" s="6" t="s">
        <v>697</v>
      </c>
      <c r="CM13" s="5">
        <v>10</v>
      </c>
      <c r="CN13" s="5">
        <v>13</v>
      </c>
      <c r="CO13" s="5">
        <v>26</v>
      </c>
      <c r="CP13" s="5">
        <v>-1</v>
      </c>
      <c r="CQ13" s="5">
        <v>32</v>
      </c>
      <c r="CR13" s="5">
        <v>3</v>
      </c>
      <c r="CS13" s="5">
        <v>0</v>
      </c>
      <c r="CT13" s="7"/>
      <c r="CU13" s="5">
        <v>5</v>
      </c>
      <c r="CV13" s="4" t="str">
        <f t="shared" si="9"/>
        <v>Tanzanie</v>
      </c>
      <c r="CW13" s="6" t="s">
        <v>670</v>
      </c>
      <c r="CX13" s="5">
        <v>9</v>
      </c>
      <c r="CY13" s="5">
        <v>22</v>
      </c>
      <c r="CZ13" s="5">
        <v>30</v>
      </c>
      <c r="DA13" s="5">
        <v>17</v>
      </c>
      <c r="DB13" s="5">
        <v>34</v>
      </c>
      <c r="DC13" s="5">
        <v>40</v>
      </c>
      <c r="DD13" s="5">
        <v>7</v>
      </c>
      <c r="DE13" s="7"/>
      <c r="DF13" s="5">
        <v>5</v>
      </c>
      <c r="DG13" s="4" t="str">
        <f t="shared" si="10"/>
        <v>Inde</v>
      </c>
      <c r="DH13" s="6" t="s">
        <v>651</v>
      </c>
      <c r="DI13" s="5">
        <v>9</v>
      </c>
      <c r="DJ13" s="5">
        <v>18</v>
      </c>
      <c r="DK13" s="5">
        <v>30</v>
      </c>
      <c r="DL13" s="5">
        <v>8</v>
      </c>
      <c r="DM13" s="5">
        <v>32</v>
      </c>
      <c r="DN13" s="5">
        <v>27</v>
      </c>
      <c r="DO13" s="5">
        <v>2</v>
      </c>
      <c r="DP13" s="7"/>
      <c r="DQ13" s="5">
        <v>5</v>
      </c>
      <c r="DR13" s="4" t="str">
        <f t="shared" si="11"/>
        <v>Thaïlande</v>
      </c>
      <c r="DS13" s="6" t="s">
        <v>662</v>
      </c>
      <c r="DT13" s="5">
        <v>9</v>
      </c>
      <c r="DU13" s="5">
        <v>21</v>
      </c>
      <c r="DV13" s="5">
        <v>32</v>
      </c>
      <c r="DW13" s="5">
        <v>11</v>
      </c>
      <c r="DX13" s="5">
        <v>39</v>
      </c>
      <c r="DY13" s="5">
        <v>5</v>
      </c>
      <c r="DZ13" s="5">
        <v>1</v>
      </c>
      <c r="EA13" s="7"/>
      <c r="EB13" s="5">
        <v>5</v>
      </c>
    </row>
    <row r="14" spans="1:132" ht="36" x14ac:dyDescent="0.25">
      <c r="A14" s="4" t="str">
        <f t="shared" si="0"/>
        <v>Inde</v>
      </c>
      <c r="B14" s="6" t="s">
        <v>659</v>
      </c>
      <c r="C14" s="5">
        <v>9</v>
      </c>
      <c r="D14" s="5">
        <v>20</v>
      </c>
      <c r="E14" s="5">
        <v>29</v>
      </c>
      <c r="F14" s="5">
        <v>12</v>
      </c>
      <c r="G14" s="5">
        <v>33</v>
      </c>
      <c r="H14" s="5">
        <v>2</v>
      </c>
      <c r="I14" s="5">
        <v>0</v>
      </c>
      <c r="J14" s="7"/>
      <c r="K14" s="5">
        <v>5</v>
      </c>
      <c r="L14" s="4" t="str">
        <f t="shared" si="1"/>
        <v>Mauritanie</v>
      </c>
      <c r="M14" s="6" t="s">
        <v>672</v>
      </c>
      <c r="N14" s="5">
        <v>9</v>
      </c>
      <c r="O14" s="5">
        <v>16</v>
      </c>
      <c r="P14" s="5">
        <v>32</v>
      </c>
      <c r="Q14" s="5">
        <v>9</v>
      </c>
      <c r="R14" s="5">
        <v>40</v>
      </c>
      <c r="S14" s="5">
        <v>3</v>
      </c>
      <c r="T14" s="5">
        <v>0</v>
      </c>
      <c r="U14" s="7"/>
      <c r="V14" s="5">
        <v>5</v>
      </c>
      <c r="W14" s="4" t="str">
        <f t="shared" si="2"/>
        <v>Bahamas</v>
      </c>
      <c r="X14" s="6" t="s">
        <v>682</v>
      </c>
      <c r="Y14" s="5">
        <v>9</v>
      </c>
      <c r="Z14" s="5">
        <v>20</v>
      </c>
      <c r="AA14" s="5">
        <v>27</v>
      </c>
      <c r="AB14" s="5">
        <v>8</v>
      </c>
      <c r="AC14" s="5">
        <v>30</v>
      </c>
      <c r="AD14" s="5">
        <v>35</v>
      </c>
      <c r="AE14" s="5">
        <v>5</v>
      </c>
      <c r="AF14" s="7"/>
      <c r="AG14" s="5">
        <v>5</v>
      </c>
      <c r="AH14" s="4" t="str">
        <f t="shared" si="3"/>
        <v>Zimbabwe</v>
      </c>
      <c r="AI14" s="6" t="s">
        <v>725</v>
      </c>
      <c r="AJ14" s="5">
        <v>9</v>
      </c>
      <c r="AK14" s="5">
        <v>14</v>
      </c>
      <c r="AL14" s="5">
        <v>27</v>
      </c>
      <c r="AM14" s="5">
        <v>6</v>
      </c>
      <c r="AN14" s="5">
        <v>33</v>
      </c>
      <c r="AO14" s="5">
        <v>27</v>
      </c>
      <c r="AP14" s="5">
        <v>5</v>
      </c>
      <c r="AQ14" s="7"/>
      <c r="AR14" s="5">
        <v>5</v>
      </c>
      <c r="AS14" s="4" t="str">
        <f t="shared" si="4"/>
        <v>Tunisie</v>
      </c>
      <c r="AT14" s="6" t="s">
        <v>743</v>
      </c>
      <c r="AU14" s="5">
        <v>10</v>
      </c>
      <c r="AV14" s="5">
        <v>14</v>
      </c>
      <c r="AW14" s="5">
        <v>25</v>
      </c>
      <c r="AX14" s="5">
        <v>6</v>
      </c>
      <c r="AY14" s="5">
        <v>39</v>
      </c>
      <c r="AZ14" s="5">
        <v>17</v>
      </c>
      <c r="BA14" s="5">
        <v>6</v>
      </c>
      <c r="BB14" s="7"/>
      <c r="BC14" s="5">
        <v>5</v>
      </c>
      <c r="BD14" s="4" t="str">
        <f t="shared" si="5"/>
        <v>Grèce</v>
      </c>
      <c r="BE14" s="6" t="s">
        <v>742</v>
      </c>
      <c r="BF14" s="5">
        <v>11</v>
      </c>
      <c r="BG14" s="5">
        <v>21</v>
      </c>
      <c r="BH14" s="5">
        <v>31</v>
      </c>
      <c r="BI14" s="5">
        <v>14</v>
      </c>
      <c r="BJ14" s="5">
        <v>43</v>
      </c>
      <c r="BK14" s="5">
        <v>13</v>
      </c>
      <c r="BL14" s="5">
        <v>4</v>
      </c>
      <c r="BM14" s="7"/>
      <c r="BN14" s="5">
        <v>5</v>
      </c>
      <c r="BO14" s="4" t="str">
        <f t="shared" si="6"/>
        <v>Turquie</v>
      </c>
      <c r="BP14" s="6" t="s">
        <v>754</v>
      </c>
      <c r="BQ14" s="5">
        <v>12</v>
      </c>
      <c r="BR14" s="5">
        <v>19</v>
      </c>
      <c r="BS14" s="5">
        <v>29</v>
      </c>
      <c r="BT14" s="5">
        <v>9</v>
      </c>
      <c r="BU14" s="5">
        <v>37</v>
      </c>
      <c r="BV14" s="5">
        <v>33</v>
      </c>
      <c r="BW14" s="5">
        <v>4</v>
      </c>
      <c r="BX14" s="7"/>
      <c r="BY14" s="5">
        <v>5</v>
      </c>
      <c r="BZ14" s="4" t="str">
        <f t="shared" si="7"/>
        <v>Portugal</v>
      </c>
      <c r="CA14" s="6" t="s">
        <v>731</v>
      </c>
      <c r="CB14" s="5">
        <v>12</v>
      </c>
      <c r="CC14" s="5">
        <v>21</v>
      </c>
      <c r="CD14" s="5">
        <v>29</v>
      </c>
      <c r="CE14" s="5">
        <v>8</v>
      </c>
      <c r="CF14" s="5">
        <v>38</v>
      </c>
      <c r="CG14" s="5">
        <v>1</v>
      </c>
      <c r="CH14" s="5">
        <v>0</v>
      </c>
      <c r="CI14" s="7"/>
      <c r="CJ14" s="5">
        <v>5</v>
      </c>
      <c r="CK14" s="4" t="str">
        <f t="shared" si="8"/>
        <v>Etats-Unis</v>
      </c>
      <c r="CL14" s="6" t="s">
        <v>756</v>
      </c>
      <c r="CM14" s="5">
        <v>10</v>
      </c>
      <c r="CN14" s="5">
        <v>15</v>
      </c>
      <c r="CO14" s="5">
        <v>28</v>
      </c>
      <c r="CP14" s="5">
        <v>7</v>
      </c>
      <c r="CQ14" s="5">
        <v>41</v>
      </c>
      <c r="CR14" s="5">
        <v>5</v>
      </c>
      <c r="CS14" s="5">
        <v>1</v>
      </c>
      <c r="CT14" s="7"/>
      <c r="CU14" s="5">
        <v>5</v>
      </c>
      <c r="CV14" s="4" t="str">
        <f t="shared" si="9"/>
        <v>Botswana</v>
      </c>
      <c r="CW14" s="6" t="s">
        <v>720</v>
      </c>
      <c r="CX14" s="5">
        <v>9</v>
      </c>
      <c r="CY14" s="5">
        <v>17</v>
      </c>
      <c r="CZ14" s="5">
        <v>33</v>
      </c>
      <c r="DA14" s="5">
        <v>5</v>
      </c>
      <c r="DB14" s="5">
        <v>42</v>
      </c>
      <c r="DC14" s="5">
        <v>22</v>
      </c>
      <c r="DD14" s="5">
        <v>3</v>
      </c>
      <c r="DE14" s="7"/>
      <c r="DF14" s="5">
        <v>5</v>
      </c>
      <c r="DG14" s="4" t="str">
        <f t="shared" si="10"/>
        <v>Inde</v>
      </c>
      <c r="DH14" s="6" t="s">
        <v>659</v>
      </c>
      <c r="DI14" s="5">
        <v>9</v>
      </c>
      <c r="DJ14" s="5">
        <v>24</v>
      </c>
      <c r="DK14" s="5">
        <v>33</v>
      </c>
      <c r="DL14" s="5">
        <v>18</v>
      </c>
      <c r="DM14" s="5">
        <v>35</v>
      </c>
      <c r="DN14" s="5">
        <v>12</v>
      </c>
      <c r="DO14" s="5">
        <v>1</v>
      </c>
      <c r="DP14" s="7"/>
      <c r="DQ14" s="5">
        <v>5</v>
      </c>
      <c r="DR14" s="4" t="str">
        <f t="shared" si="11"/>
        <v>Thaïlande</v>
      </c>
      <c r="DS14" s="6" t="s">
        <v>663</v>
      </c>
      <c r="DT14" s="5">
        <v>9</v>
      </c>
      <c r="DU14" s="5">
        <v>16</v>
      </c>
      <c r="DV14" s="5">
        <v>29</v>
      </c>
      <c r="DW14" s="5">
        <v>6</v>
      </c>
      <c r="DX14" s="5">
        <v>37</v>
      </c>
      <c r="DY14" s="5">
        <v>12</v>
      </c>
      <c r="DZ14" s="5">
        <v>2</v>
      </c>
      <c r="EA14" s="7"/>
      <c r="EB14" s="5">
        <v>5</v>
      </c>
    </row>
    <row r="15" spans="1:132" ht="48" x14ac:dyDescent="0.25">
      <c r="A15" s="4" t="str">
        <f t="shared" si="0"/>
        <v>Inde</v>
      </c>
      <c r="B15" s="6" t="s">
        <v>660</v>
      </c>
      <c r="C15" s="5">
        <v>9</v>
      </c>
      <c r="D15" s="5">
        <v>20</v>
      </c>
      <c r="E15" s="5">
        <v>30</v>
      </c>
      <c r="F15" s="5">
        <v>14</v>
      </c>
      <c r="G15" s="5">
        <v>32</v>
      </c>
      <c r="H15" s="5">
        <v>35</v>
      </c>
      <c r="I15" s="5">
        <v>2</v>
      </c>
      <c r="J15" s="7"/>
      <c r="K15" s="5">
        <v>5</v>
      </c>
      <c r="L15" s="4" t="str">
        <f t="shared" si="1"/>
        <v>Cambodge</v>
      </c>
      <c r="M15" s="6" t="s">
        <v>656</v>
      </c>
      <c r="N15" s="5">
        <v>9</v>
      </c>
      <c r="O15" s="5">
        <v>23</v>
      </c>
      <c r="P15" s="5">
        <v>33</v>
      </c>
      <c r="Q15" s="5">
        <v>15</v>
      </c>
      <c r="R15" s="5">
        <v>38</v>
      </c>
      <c r="S15" s="5">
        <v>10</v>
      </c>
      <c r="T15" s="5">
        <v>1</v>
      </c>
      <c r="U15" s="7"/>
      <c r="V15" s="5">
        <v>5</v>
      </c>
      <c r="W15" s="4" t="str">
        <f t="shared" si="2"/>
        <v>Cap Vert</v>
      </c>
      <c r="X15" s="6" t="s">
        <v>683</v>
      </c>
      <c r="Y15" s="5">
        <v>9</v>
      </c>
      <c r="Z15" s="5">
        <v>21</v>
      </c>
      <c r="AA15" s="5">
        <v>27</v>
      </c>
      <c r="AB15" s="5">
        <v>17</v>
      </c>
      <c r="AC15" s="5">
        <v>32</v>
      </c>
      <c r="AD15" s="5">
        <v>0</v>
      </c>
      <c r="AE15" s="5">
        <v>0</v>
      </c>
      <c r="AF15" s="7"/>
      <c r="AG15" s="5">
        <v>5</v>
      </c>
      <c r="AH15" s="4" t="str">
        <f t="shared" si="3"/>
        <v>Malte</v>
      </c>
      <c r="AI15" s="6" t="s">
        <v>726</v>
      </c>
      <c r="AJ15" s="5">
        <v>9</v>
      </c>
      <c r="AK15" s="5">
        <v>14</v>
      </c>
      <c r="AL15" s="5">
        <v>19</v>
      </c>
      <c r="AM15" s="5">
        <v>7</v>
      </c>
      <c r="AN15" s="5">
        <v>29</v>
      </c>
      <c r="AO15" s="5">
        <v>14</v>
      </c>
      <c r="AP15" s="5">
        <v>2</v>
      </c>
      <c r="AQ15" s="7"/>
      <c r="AR15" s="5">
        <v>5</v>
      </c>
      <c r="AS15" s="4" t="str">
        <f t="shared" si="4"/>
        <v>Etats-Unis</v>
      </c>
      <c r="AT15" s="6" t="s">
        <v>712</v>
      </c>
      <c r="AU15" s="5">
        <v>10</v>
      </c>
      <c r="AV15" s="5">
        <v>22</v>
      </c>
      <c r="AW15" s="5">
        <v>28</v>
      </c>
      <c r="AX15" s="5">
        <v>16</v>
      </c>
      <c r="AY15" s="5">
        <v>30</v>
      </c>
      <c r="AZ15" s="5">
        <v>24</v>
      </c>
      <c r="BA15" s="5">
        <v>11</v>
      </c>
      <c r="BB15" s="7"/>
      <c r="BC15" s="5">
        <v>5</v>
      </c>
      <c r="BD15" s="4" t="str">
        <f t="shared" si="5"/>
        <v>Crête</v>
      </c>
      <c r="BE15" s="6" t="s">
        <v>736</v>
      </c>
      <c r="BF15" s="5">
        <v>11</v>
      </c>
      <c r="BG15" s="5">
        <v>21</v>
      </c>
      <c r="BH15" s="5">
        <v>27</v>
      </c>
      <c r="BI15" s="5">
        <v>15</v>
      </c>
      <c r="BJ15" s="5">
        <v>36</v>
      </c>
      <c r="BK15" s="5">
        <v>10</v>
      </c>
      <c r="BL15" s="5">
        <v>1</v>
      </c>
      <c r="BM15" s="7"/>
      <c r="BN15" s="5">
        <v>5</v>
      </c>
      <c r="BO15" s="4" t="str">
        <f t="shared" si="6"/>
        <v>Malte</v>
      </c>
      <c r="BP15" s="6" t="s">
        <v>726</v>
      </c>
      <c r="BQ15" s="5">
        <v>12</v>
      </c>
      <c r="BR15" s="5">
        <v>23</v>
      </c>
      <c r="BS15" s="5">
        <v>30</v>
      </c>
      <c r="BT15" s="5">
        <v>18</v>
      </c>
      <c r="BU15" s="5">
        <v>38</v>
      </c>
      <c r="BV15" s="5">
        <v>0</v>
      </c>
      <c r="BW15" s="5">
        <v>0</v>
      </c>
      <c r="BX15" s="7"/>
      <c r="BY15" s="5">
        <v>5</v>
      </c>
      <c r="BZ15" s="4" t="str">
        <f t="shared" si="7"/>
        <v>Liban</v>
      </c>
      <c r="CA15" s="6" t="s">
        <v>733</v>
      </c>
      <c r="CB15" s="5">
        <v>11</v>
      </c>
      <c r="CC15" s="5">
        <v>24</v>
      </c>
      <c r="CD15" s="5">
        <v>33</v>
      </c>
      <c r="CE15" s="5">
        <v>17</v>
      </c>
      <c r="CF15" s="5">
        <v>38</v>
      </c>
      <c r="CG15" s="5">
        <v>0</v>
      </c>
      <c r="CH15" s="5">
        <v>0</v>
      </c>
      <c r="CI15" s="7"/>
      <c r="CJ15" s="5">
        <v>5</v>
      </c>
      <c r="CK15" s="4" t="str">
        <f t="shared" si="8"/>
        <v>Turquie</v>
      </c>
      <c r="CL15" s="6" t="s">
        <v>749</v>
      </c>
      <c r="CM15" s="5">
        <v>10</v>
      </c>
      <c r="CN15" s="5">
        <v>18</v>
      </c>
      <c r="CO15" s="5">
        <v>30</v>
      </c>
      <c r="CP15" s="5">
        <v>6</v>
      </c>
      <c r="CQ15" s="5">
        <v>38</v>
      </c>
      <c r="CR15" s="5">
        <v>19</v>
      </c>
      <c r="CS15" s="5">
        <v>2</v>
      </c>
      <c r="CT15" s="7"/>
      <c r="CU15" s="5">
        <v>5</v>
      </c>
      <c r="CV15" s="4" t="str">
        <f t="shared" si="9"/>
        <v>Egypte</v>
      </c>
      <c r="CW15" s="6" t="s">
        <v>719</v>
      </c>
      <c r="CX15" s="5">
        <v>9</v>
      </c>
      <c r="CY15" s="5">
        <v>19</v>
      </c>
      <c r="CZ15" s="5">
        <v>31</v>
      </c>
      <c r="DA15" s="5">
        <v>11</v>
      </c>
      <c r="DB15" s="5">
        <v>44</v>
      </c>
      <c r="DC15" s="5">
        <v>0</v>
      </c>
      <c r="DD15" s="5">
        <v>0</v>
      </c>
      <c r="DE15" s="7"/>
      <c r="DF15" s="5">
        <v>5</v>
      </c>
      <c r="DG15" s="4" t="str">
        <f t="shared" si="10"/>
        <v>Brésil</v>
      </c>
      <c r="DH15" s="6" t="s">
        <v>681</v>
      </c>
      <c r="DI15" s="5">
        <v>9</v>
      </c>
      <c r="DJ15" s="5">
        <v>25</v>
      </c>
      <c r="DK15" s="5">
        <v>30</v>
      </c>
      <c r="DL15" s="5">
        <v>21</v>
      </c>
      <c r="DM15" s="5">
        <v>32</v>
      </c>
      <c r="DN15" s="5">
        <v>24</v>
      </c>
      <c r="DO15" s="5">
        <v>7</v>
      </c>
      <c r="DP15" s="7"/>
      <c r="DQ15" s="5">
        <v>5</v>
      </c>
      <c r="DR15" s="4" t="str">
        <f t="shared" si="11"/>
        <v>Bangladesh</v>
      </c>
      <c r="DS15" s="6" t="s">
        <v>666</v>
      </c>
      <c r="DT15" s="5">
        <v>9</v>
      </c>
      <c r="DU15" s="5">
        <v>13</v>
      </c>
      <c r="DV15" s="5">
        <v>26</v>
      </c>
      <c r="DW15" s="5">
        <v>7</v>
      </c>
      <c r="DX15" s="5">
        <v>29</v>
      </c>
      <c r="DY15" s="5">
        <v>2</v>
      </c>
      <c r="DZ15" s="5">
        <v>0</v>
      </c>
      <c r="EA15" s="7"/>
      <c r="EB15" s="5">
        <v>5</v>
      </c>
    </row>
    <row r="16" spans="1:132" ht="36" x14ac:dyDescent="0.25">
      <c r="A16" s="4" t="str">
        <f t="shared" si="0"/>
        <v>Australie</v>
      </c>
      <c r="B16" s="6" t="s">
        <v>661</v>
      </c>
      <c r="C16" s="5">
        <v>9</v>
      </c>
      <c r="D16" s="5">
        <v>14</v>
      </c>
      <c r="E16" s="5">
        <v>29</v>
      </c>
      <c r="F16" s="5">
        <v>3</v>
      </c>
      <c r="G16" s="5">
        <v>42</v>
      </c>
      <c r="H16" s="5">
        <v>47</v>
      </c>
      <c r="I16" s="5">
        <v>7</v>
      </c>
      <c r="J16" s="7"/>
      <c r="K16" s="5">
        <v>5</v>
      </c>
      <c r="L16" s="4" t="str">
        <f t="shared" si="1"/>
        <v>Yemen</v>
      </c>
      <c r="M16" s="6" t="s">
        <v>657</v>
      </c>
      <c r="N16" s="5">
        <v>9</v>
      </c>
      <c r="O16" s="5">
        <v>24</v>
      </c>
      <c r="P16" s="5">
        <v>29</v>
      </c>
      <c r="Q16" s="5">
        <v>17</v>
      </c>
      <c r="R16" s="5">
        <v>32</v>
      </c>
      <c r="S16" s="5">
        <v>0</v>
      </c>
      <c r="T16" s="5">
        <v>0</v>
      </c>
      <c r="U16" s="7"/>
      <c r="V16" s="5">
        <v>5</v>
      </c>
      <c r="W16" s="4" t="str">
        <f t="shared" si="2"/>
        <v>Jamaïque</v>
      </c>
      <c r="X16" s="6" t="s">
        <v>677</v>
      </c>
      <c r="Y16" s="5">
        <v>9</v>
      </c>
      <c r="Z16" s="5">
        <v>21</v>
      </c>
      <c r="AA16" s="5">
        <v>31</v>
      </c>
      <c r="AB16" s="5">
        <v>14</v>
      </c>
      <c r="AC16" s="5">
        <v>33</v>
      </c>
      <c r="AD16" s="5">
        <v>22</v>
      </c>
      <c r="AE16" s="5">
        <v>2</v>
      </c>
      <c r="AF16" s="7"/>
      <c r="AG16" s="5">
        <v>5</v>
      </c>
      <c r="AH16" s="4" t="str">
        <f t="shared" si="3"/>
        <v>Portugal</v>
      </c>
      <c r="AI16" s="6" t="s">
        <v>727</v>
      </c>
      <c r="AJ16" s="5">
        <v>9</v>
      </c>
      <c r="AK16" s="5">
        <v>13</v>
      </c>
      <c r="AL16" s="5">
        <v>21</v>
      </c>
      <c r="AM16" s="5">
        <v>4</v>
      </c>
      <c r="AN16" s="5">
        <v>32</v>
      </c>
      <c r="AO16" s="5">
        <v>53</v>
      </c>
      <c r="AP16" s="5">
        <v>10</v>
      </c>
      <c r="AQ16" s="7"/>
      <c r="AR16" s="5">
        <v>5</v>
      </c>
      <c r="AS16" s="4" t="str">
        <f t="shared" si="4"/>
        <v>Inde</v>
      </c>
      <c r="AT16" s="6" t="s">
        <v>659</v>
      </c>
      <c r="AU16" s="5">
        <v>10</v>
      </c>
      <c r="AV16" s="5">
        <v>28</v>
      </c>
      <c r="AW16" s="5">
        <v>34</v>
      </c>
      <c r="AX16" s="5">
        <v>23</v>
      </c>
      <c r="AY16" s="5">
        <v>35</v>
      </c>
      <c r="AZ16" s="5">
        <v>17</v>
      </c>
      <c r="BA16" s="5">
        <v>1</v>
      </c>
      <c r="BB16" s="7"/>
      <c r="BC16" s="5">
        <v>5</v>
      </c>
      <c r="BD16" s="4" t="str">
        <f t="shared" si="5"/>
        <v>Turquie</v>
      </c>
      <c r="BE16" s="6" t="s">
        <v>754</v>
      </c>
      <c r="BF16" s="5">
        <v>11</v>
      </c>
      <c r="BG16" s="5">
        <v>17</v>
      </c>
      <c r="BH16" s="5">
        <v>26</v>
      </c>
      <c r="BI16" s="5">
        <v>8</v>
      </c>
      <c r="BJ16" s="5">
        <v>38</v>
      </c>
      <c r="BK16" s="5">
        <v>33</v>
      </c>
      <c r="BL16" s="5">
        <v>6</v>
      </c>
      <c r="BM16" s="7"/>
      <c r="BN16" s="5">
        <v>5</v>
      </c>
      <c r="BO16" s="4" t="str">
        <f t="shared" si="6"/>
        <v>Portugal</v>
      </c>
      <c r="BP16" s="6" t="s">
        <v>727</v>
      </c>
      <c r="BQ16" s="5">
        <v>12</v>
      </c>
      <c r="BR16" s="5">
        <v>18</v>
      </c>
      <c r="BS16" s="5">
        <v>28</v>
      </c>
      <c r="BT16" s="5">
        <v>12</v>
      </c>
      <c r="BU16" s="5">
        <v>39</v>
      </c>
      <c r="BV16" s="5">
        <v>3</v>
      </c>
      <c r="BW16" s="5">
        <v>2</v>
      </c>
      <c r="BX16" s="7"/>
      <c r="BY16" s="5">
        <v>5</v>
      </c>
      <c r="BZ16" s="4" t="str">
        <f t="shared" si="7"/>
        <v>Croatie</v>
      </c>
      <c r="CA16" s="6" t="s">
        <v>775</v>
      </c>
      <c r="CB16" s="5">
        <v>11</v>
      </c>
      <c r="CC16" s="5">
        <v>22</v>
      </c>
      <c r="CD16" s="5">
        <v>29</v>
      </c>
      <c r="CE16" s="5">
        <v>11</v>
      </c>
      <c r="CF16" s="5">
        <v>38</v>
      </c>
      <c r="CG16" s="5">
        <v>37</v>
      </c>
      <c r="CH16" s="5">
        <v>3</v>
      </c>
      <c r="CI16" s="7"/>
      <c r="CJ16" s="5">
        <v>5</v>
      </c>
      <c r="CK16" s="4" t="str">
        <f t="shared" si="8"/>
        <v>Turquie</v>
      </c>
      <c r="CL16" s="6" t="s">
        <v>750</v>
      </c>
      <c r="CM16" s="5">
        <v>10</v>
      </c>
      <c r="CN16" s="5">
        <v>18</v>
      </c>
      <c r="CO16" s="5">
        <v>30</v>
      </c>
      <c r="CP16" s="5">
        <v>6</v>
      </c>
      <c r="CQ16" s="5">
        <v>38</v>
      </c>
      <c r="CR16" s="5">
        <v>19</v>
      </c>
      <c r="CS16" s="5">
        <v>2</v>
      </c>
      <c r="CT16" s="7"/>
      <c r="CU16" s="5">
        <v>5</v>
      </c>
      <c r="CV16" s="4" t="str">
        <f t="shared" si="9"/>
        <v>Chypre</v>
      </c>
      <c r="CW16" s="6" t="s">
        <v>746</v>
      </c>
      <c r="CX16" s="5">
        <v>9</v>
      </c>
      <c r="CY16" s="5">
        <v>15</v>
      </c>
      <c r="CZ16" s="5">
        <v>29</v>
      </c>
      <c r="DA16" s="5">
        <v>6</v>
      </c>
      <c r="DB16" s="5">
        <v>42</v>
      </c>
      <c r="DC16" s="5">
        <v>24</v>
      </c>
      <c r="DD16" s="5">
        <v>4</v>
      </c>
      <c r="DE16" s="7"/>
      <c r="DF16" s="5">
        <v>5</v>
      </c>
      <c r="DG16" s="4" t="str">
        <f t="shared" si="10"/>
        <v>Bénin</v>
      </c>
      <c r="DH16" s="6" t="s">
        <v>678</v>
      </c>
      <c r="DI16" s="5">
        <v>8</v>
      </c>
      <c r="DJ16" s="5">
        <v>25</v>
      </c>
      <c r="DK16" s="5">
        <v>29</v>
      </c>
      <c r="DL16" s="5">
        <v>22</v>
      </c>
      <c r="DM16" s="5">
        <v>32</v>
      </c>
      <c r="DN16" s="5">
        <v>57</v>
      </c>
      <c r="DO16" s="5">
        <v>6</v>
      </c>
      <c r="DP16" s="7"/>
      <c r="DQ16" s="5">
        <v>5</v>
      </c>
      <c r="DR16" s="4" t="str">
        <f t="shared" si="11"/>
        <v>Mali</v>
      </c>
      <c r="DS16" s="6" t="s">
        <v>653</v>
      </c>
      <c r="DT16" s="5">
        <v>8</v>
      </c>
      <c r="DU16" s="5">
        <v>18</v>
      </c>
      <c r="DV16" s="5">
        <v>34</v>
      </c>
      <c r="DW16" s="5">
        <v>8</v>
      </c>
      <c r="DX16" s="5">
        <v>41</v>
      </c>
      <c r="DY16" s="5">
        <v>0</v>
      </c>
      <c r="DZ16" s="5">
        <v>0</v>
      </c>
      <c r="EA16" s="7"/>
      <c r="EB16" s="5">
        <v>5</v>
      </c>
    </row>
    <row r="17" spans="1:132" ht="60" x14ac:dyDescent="0.25">
      <c r="A17" s="4" t="str">
        <f t="shared" si="0"/>
        <v>Thaïlande</v>
      </c>
      <c r="B17" s="6" t="s">
        <v>662</v>
      </c>
      <c r="C17" s="5">
        <v>9</v>
      </c>
      <c r="D17" s="5">
        <v>21</v>
      </c>
      <c r="E17" s="5">
        <v>33</v>
      </c>
      <c r="F17" s="5">
        <v>13</v>
      </c>
      <c r="G17" s="5">
        <v>37</v>
      </c>
      <c r="H17" s="5">
        <v>8</v>
      </c>
      <c r="I17" s="5">
        <v>1</v>
      </c>
      <c r="J17" s="7"/>
      <c r="K17" s="5">
        <v>5</v>
      </c>
      <c r="L17" s="4" t="str">
        <f t="shared" si="1"/>
        <v>Inde</v>
      </c>
      <c r="M17" s="6" t="s">
        <v>674</v>
      </c>
      <c r="N17" s="5">
        <v>9</v>
      </c>
      <c r="O17" s="5">
        <v>16</v>
      </c>
      <c r="P17" s="5">
        <v>30</v>
      </c>
      <c r="Q17" s="5">
        <v>8</v>
      </c>
      <c r="R17" s="5">
        <v>38</v>
      </c>
      <c r="S17" s="5">
        <v>30</v>
      </c>
      <c r="T17" s="5">
        <v>2</v>
      </c>
      <c r="U17" s="7"/>
      <c r="V17" s="5">
        <v>5</v>
      </c>
      <c r="W17" s="4" t="str">
        <f t="shared" si="2"/>
        <v>Barbade</v>
      </c>
      <c r="X17" s="6" t="s">
        <v>667</v>
      </c>
      <c r="Y17" s="5">
        <v>9</v>
      </c>
      <c r="Z17" s="5">
        <v>21</v>
      </c>
      <c r="AA17" s="5">
        <v>29</v>
      </c>
      <c r="AB17" s="5">
        <v>17</v>
      </c>
      <c r="AC17" s="5">
        <v>32</v>
      </c>
      <c r="AD17" s="5">
        <v>33</v>
      </c>
      <c r="AE17" s="5">
        <v>8</v>
      </c>
      <c r="AF17" s="7"/>
      <c r="AG17" s="5">
        <v>5</v>
      </c>
      <c r="AH17" s="4" t="str">
        <f t="shared" si="3"/>
        <v>Namibie</v>
      </c>
      <c r="AI17" s="6" t="s">
        <v>697</v>
      </c>
      <c r="AJ17" s="5">
        <v>9</v>
      </c>
      <c r="AK17" s="5">
        <v>14</v>
      </c>
      <c r="AL17" s="5">
        <v>26</v>
      </c>
      <c r="AM17" s="5">
        <v>2</v>
      </c>
      <c r="AN17" s="5">
        <v>32</v>
      </c>
      <c r="AO17" s="5">
        <v>40</v>
      </c>
      <c r="AP17" s="5">
        <v>4</v>
      </c>
      <c r="AQ17" s="7"/>
      <c r="AR17" s="5">
        <v>5</v>
      </c>
      <c r="AS17" s="4" t="str">
        <f t="shared" si="4"/>
        <v>Turquie</v>
      </c>
      <c r="AT17" s="6" t="s">
        <v>749</v>
      </c>
      <c r="AU17" s="5">
        <v>10</v>
      </c>
      <c r="AV17" s="5">
        <v>14</v>
      </c>
      <c r="AW17" s="5">
        <v>27</v>
      </c>
      <c r="AX17" s="5">
        <v>3</v>
      </c>
      <c r="AY17" s="5">
        <v>40</v>
      </c>
      <c r="AZ17" s="5">
        <v>32</v>
      </c>
      <c r="BA17" s="5">
        <v>4</v>
      </c>
      <c r="BB17" s="7"/>
      <c r="BC17" s="5">
        <v>5</v>
      </c>
      <c r="BD17" s="4" t="str">
        <f t="shared" si="5"/>
        <v>Malte</v>
      </c>
      <c r="BE17" s="6" t="s">
        <v>726</v>
      </c>
      <c r="BF17" s="5">
        <v>11</v>
      </c>
      <c r="BG17" s="5">
        <v>20</v>
      </c>
      <c r="BH17" s="5">
        <v>27</v>
      </c>
      <c r="BI17" s="5">
        <v>14</v>
      </c>
      <c r="BJ17" s="5">
        <v>40</v>
      </c>
      <c r="BK17" s="5">
        <v>2</v>
      </c>
      <c r="BL17" s="5">
        <v>0</v>
      </c>
      <c r="BM17" s="7"/>
      <c r="BN17" s="5">
        <v>5</v>
      </c>
      <c r="BO17" s="4" t="str">
        <f t="shared" si="6"/>
        <v>Espagne</v>
      </c>
      <c r="BP17" s="6" t="s">
        <v>771</v>
      </c>
      <c r="BQ17" s="5">
        <v>12</v>
      </c>
      <c r="BR17" s="5">
        <v>18</v>
      </c>
      <c r="BS17" s="5">
        <v>32</v>
      </c>
      <c r="BT17" s="5">
        <v>8</v>
      </c>
      <c r="BU17" s="5">
        <v>38</v>
      </c>
      <c r="BV17" s="5">
        <v>10</v>
      </c>
      <c r="BW17" s="5">
        <v>2</v>
      </c>
      <c r="BX17" s="7"/>
      <c r="BY17" s="5">
        <v>5</v>
      </c>
      <c r="BZ17" s="4" t="str">
        <f t="shared" si="7"/>
        <v>Turquie</v>
      </c>
      <c r="CA17" s="6" t="s">
        <v>754</v>
      </c>
      <c r="CB17" s="5">
        <v>11</v>
      </c>
      <c r="CC17" s="5">
        <v>20</v>
      </c>
      <c r="CD17" s="5">
        <v>29</v>
      </c>
      <c r="CE17" s="5">
        <v>11</v>
      </c>
      <c r="CF17" s="5">
        <v>42</v>
      </c>
      <c r="CG17" s="5">
        <v>29</v>
      </c>
      <c r="CH17" s="5">
        <v>4</v>
      </c>
      <c r="CI17" s="7"/>
      <c r="CJ17" s="5">
        <v>5</v>
      </c>
      <c r="CK17" s="4" t="str">
        <f t="shared" si="8"/>
        <v>Grèce</v>
      </c>
      <c r="CL17" s="6" t="s">
        <v>738</v>
      </c>
      <c r="CM17" s="5">
        <v>10</v>
      </c>
      <c r="CN17" s="5">
        <v>21</v>
      </c>
      <c r="CO17" s="5">
        <v>27</v>
      </c>
      <c r="CP17" s="5">
        <v>12</v>
      </c>
      <c r="CQ17" s="5">
        <v>33</v>
      </c>
      <c r="CR17" s="5">
        <v>10</v>
      </c>
      <c r="CS17" s="5">
        <v>1</v>
      </c>
      <c r="CT17" s="7"/>
      <c r="CU17" s="5">
        <v>5</v>
      </c>
      <c r="CV17" s="4" t="str">
        <f t="shared" si="9"/>
        <v>Mauritanie</v>
      </c>
      <c r="CW17" s="6" t="s">
        <v>672</v>
      </c>
      <c r="CX17" s="5">
        <v>9</v>
      </c>
      <c r="CY17" s="5">
        <v>23</v>
      </c>
      <c r="CZ17" s="5">
        <v>34</v>
      </c>
      <c r="DA17" s="5">
        <v>17</v>
      </c>
      <c r="DB17" s="5">
        <v>44</v>
      </c>
      <c r="DC17" s="5">
        <v>10</v>
      </c>
      <c r="DD17" s="5">
        <v>1</v>
      </c>
      <c r="DE17" s="7"/>
      <c r="DF17" s="5">
        <v>5</v>
      </c>
      <c r="DG17" s="4" t="str">
        <f t="shared" si="10"/>
        <v>Botswana</v>
      </c>
      <c r="DH17" s="6" t="s">
        <v>720</v>
      </c>
      <c r="DI17" s="5">
        <v>8</v>
      </c>
      <c r="DJ17" s="5">
        <v>19</v>
      </c>
      <c r="DK17" s="5">
        <v>33</v>
      </c>
      <c r="DL17" s="5">
        <v>7</v>
      </c>
      <c r="DM17" s="5">
        <v>41</v>
      </c>
      <c r="DN17" s="5">
        <v>55</v>
      </c>
      <c r="DO17" s="5">
        <v>5</v>
      </c>
      <c r="DP17" s="7"/>
      <c r="DQ17" s="5">
        <v>5</v>
      </c>
      <c r="DR17" s="4" t="str">
        <f t="shared" si="11"/>
        <v>Sénégal</v>
      </c>
      <c r="DS17" s="6" t="s">
        <v>669</v>
      </c>
      <c r="DT17" s="5">
        <v>8</v>
      </c>
      <c r="DU17" s="5">
        <v>20</v>
      </c>
      <c r="DV17" s="5">
        <v>28</v>
      </c>
      <c r="DW17" s="5">
        <v>12</v>
      </c>
      <c r="DX17" s="5">
        <v>36</v>
      </c>
      <c r="DY17" s="5">
        <v>8</v>
      </c>
      <c r="DZ17" s="5">
        <v>0</v>
      </c>
      <c r="EA17" s="7"/>
      <c r="EB17" s="5">
        <v>5</v>
      </c>
    </row>
    <row r="18" spans="1:132" ht="48" x14ac:dyDescent="0.25">
      <c r="A18" s="4" t="str">
        <f t="shared" si="0"/>
        <v>Thaïlande</v>
      </c>
      <c r="B18" s="6" t="s">
        <v>663</v>
      </c>
      <c r="C18" s="5">
        <v>9</v>
      </c>
      <c r="D18" s="5">
        <v>14</v>
      </c>
      <c r="E18" s="5">
        <v>30</v>
      </c>
      <c r="F18" s="5">
        <v>6</v>
      </c>
      <c r="G18" s="5">
        <v>35</v>
      </c>
      <c r="H18" s="5">
        <v>0</v>
      </c>
      <c r="I18" s="5">
        <v>0</v>
      </c>
      <c r="J18" s="7"/>
      <c r="K18" s="5">
        <v>5</v>
      </c>
      <c r="L18" s="4" t="str">
        <f t="shared" si="1"/>
        <v>Australie</v>
      </c>
      <c r="M18" s="6" t="s">
        <v>652</v>
      </c>
      <c r="N18" s="5">
        <v>9</v>
      </c>
      <c r="O18" s="5">
        <v>18</v>
      </c>
      <c r="P18" s="5">
        <v>31</v>
      </c>
      <c r="Q18" s="5">
        <v>7</v>
      </c>
      <c r="R18" s="5">
        <v>47</v>
      </c>
      <c r="S18" s="5">
        <v>17</v>
      </c>
      <c r="T18" s="5">
        <v>5</v>
      </c>
      <c r="U18" s="7"/>
      <c r="V18" s="5">
        <v>5</v>
      </c>
      <c r="W18" s="4" t="str">
        <f t="shared" si="2"/>
        <v>Venezuela</v>
      </c>
      <c r="X18" s="6" t="s">
        <v>668</v>
      </c>
      <c r="Y18" s="5">
        <v>8</v>
      </c>
      <c r="Z18" s="5">
        <v>15</v>
      </c>
      <c r="AA18" s="5">
        <v>27</v>
      </c>
      <c r="AB18" s="5">
        <v>7</v>
      </c>
      <c r="AC18" s="5">
        <v>32</v>
      </c>
      <c r="AD18" s="5">
        <v>14</v>
      </c>
      <c r="AE18" s="5">
        <v>3</v>
      </c>
      <c r="AF18" s="7"/>
      <c r="AG18" s="5">
        <v>5</v>
      </c>
      <c r="AH18" s="4" t="str">
        <f t="shared" si="3"/>
        <v>Etats-Unis</v>
      </c>
      <c r="AI18" s="6" t="s">
        <v>712</v>
      </c>
      <c r="AJ18" s="5">
        <v>9</v>
      </c>
      <c r="AK18" s="5">
        <v>21</v>
      </c>
      <c r="AL18" s="5">
        <v>27</v>
      </c>
      <c r="AM18" s="5">
        <v>15</v>
      </c>
      <c r="AN18" s="5">
        <v>31</v>
      </c>
      <c r="AO18" s="5">
        <v>47</v>
      </c>
      <c r="AP18" s="5">
        <v>12</v>
      </c>
      <c r="AQ18" s="7"/>
      <c r="AR18" s="5">
        <v>5</v>
      </c>
      <c r="AS18" s="4" t="str">
        <f t="shared" si="4"/>
        <v>Turquie</v>
      </c>
      <c r="AT18" s="6" t="s">
        <v>750</v>
      </c>
      <c r="AU18" s="5">
        <v>10</v>
      </c>
      <c r="AV18" s="5">
        <v>15</v>
      </c>
      <c r="AW18" s="5">
        <v>27</v>
      </c>
      <c r="AX18" s="5">
        <v>3</v>
      </c>
      <c r="AY18" s="5">
        <v>40</v>
      </c>
      <c r="AZ18" s="5">
        <v>33</v>
      </c>
      <c r="BA18" s="5">
        <v>4</v>
      </c>
      <c r="BB18" s="7"/>
      <c r="BC18" s="5">
        <v>5</v>
      </c>
      <c r="BD18" s="4" t="str">
        <f t="shared" si="5"/>
        <v>Portugal</v>
      </c>
      <c r="BE18" s="6" t="s">
        <v>727</v>
      </c>
      <c r="BF18" s="5">
        <v>11</v>
      </c>
      <c r="BG18" s="5">
        <v>16</v>
      </c>
      <c r="BH18" s="5">
        <v>26</v>
      </c>
      <c r="BI18" s="5">
        <v>10</v>
      </c>
      <c r="BJ18" s="5">
        <v>39</v>
      </c>
      <c r="BK18" s="5">
        <v>15</v>
      </c>
      <c r="BL18" s="5">
        <v>5</v>
      </c>
      <c r="BM18" s="7"/>
      <c r="BN18" s="5">
        <v>5</v>
      </c>
      <c r="BO18" s="4" t="str">
        <f t="shared" si="6"/>
        <v>Tunisie</v>
      </c>
      <c r="BP18" s="6" t="s">
        <v>743</v>
      </c>
      <c r="BQ18" s="5">
        <v>12</v>
      </c>
      <c r="BR18" s="5">
        <v>21</v>
      </c>
      <c r="BS18" s="5">
        <v>33</v>
      </c>
      <c r="BT18" s="5">
        <v>10</v>
      </c>
      <c r="BU18" s="5">
        <v>47</v>
      </c>
      <c r="BV18" s="5">
        <v>3</v>
      </c>
      <c r="BW18" s="5">
        <v>2</v>
      </c>
      <c r="BX18" s="7"/>
      <c r="BY18" s="5">
        <v>5</v>
      </c>
      <c r="BZ18" s="4" t="str">
        <f t="shared" si="7"/>
        <v>Malte</v>
      </c>
      <c r="CA18" s="6" t="s">
        <v>726</v>
      </c>
      <c r="CB18" s="5">
        <v>11</v>
      </c>
      <c r="CC18" s="5">
        <v>24</v>
      </c>
      <c r="CD18" s="5">
        <v>30</v>
      </c>
      <c r="CE18" s="5">
        <v>17</v>
      </c>
      <c r="CF18" s="5">
        <v>41</v>
      </c>
      <c r="CG18" s="5">
        <v>8</v>
      </c>
      <c r="CH18" s="5">
        <v>1</v>
      </c>
      <c r="CI18" s="7"/>
      <c r="CJ18" s="5">
        <v>5</v>
      </c>
      <c r="CK18" s="4" t="str">
        <f t="shared" si="8"/>
        <v>Tunisie</v>
      </c>
      <c r="CL18" s="6" t="s">
        <v>730</v>
      </c>
      <c r="CM18" s="5">
        <v>10</v>
      </c>
      <c r="CN18" s="5">
        <v>22</v>
      </c>
      <c r="CO18" s="5">
        <v>32</v>
      </c>
      <c r="CP18" s="5">
        <v>12</v>
      </c>
      <c r="CQ18" s="5">
        <v>48</v>
      </c>
      <c r="CR18" s="5">
        <v>12</v>
      </c>
      <c r="CS18" s="5">
        <v>3</v>
      </c>
      <c r="CT18" s="7"/>
      <c r="CU18" s="5">
        <v>5</v>
      </c>
      <c r="CV18" s="4" t="str">
        <f t="shared" si="9"/>
        <v>Ile Maurice</v>
      </c>
      <c r="CW18" s="6" t="s">
        <v>795</v>
      </c>
      <c r="CX18" s="5">
        <v>9</v>
      </c>
      <c r="CY18" s="5">
        <v>19</v>
      </c>
      <c r="CZ18" s="5">
        <v>28</v>
      </c>
      <c r="DA18" s="5">
        <v>13</v>
      </c>
      <c r="DB18" s="5">
        <v>32</v>
      </c>
      <c r="DC18" s="5">
        <v>40</v>
      </c>
      <c r="DD18" s="5">
        <v>4</v>
      </c>
      <c r="DE18" s="7"/>
      <c r="DF18" s="5">
        <v>5</v>
      </c>
      <c r="DG18" s="4" t="str">
        <f t="shared" si="10"/>
        <v>Egypte</v>
      </c>
      <c r="DH18" s="6" t="s">
        <v>719</v>
      </c>
      <c r="DI18" s="5">
        <v>8</v>
      </c>
      <c r="DJ18" s="5">
        <v>15</v>
      </c>
      <c r="DK18" s="5">
        <v>27</v>
      </c>
      <c r="DL18" s="5">
        <v>6</v>
      </c>
      <c r="DM18" s="5">
        <v>37</v>
      </c>
      <c r="DN18" s="5">
        <v>3</v>
      </c>
      <c r="DO18" s="5">
        <v>0</v>
      </c>
      <c r="DP18" s="7"/>
      <c r="DQ18" s="5">
        <v>5</v>
      </c>
      <c r="DR18" s="4" t="str">
        <f t="shared" si="11"/>
        <v>Togo</v>
      </c>
      <c r="DS18" s="6" t="s">
        <v>679</v>
      </c>
      <c r="DT18" s="5">
        <v>8</v>
      </c>
      <c r="DU18" s="5">
        <v>25</v>
      </c>
      <c r="DV18" s="5">
        <v>32</v>
      </c>
      <c r="DW18" s="5">
        <v>17</v>
      </c>
      <c r="DX18" s="5">
        <v>35</v>
      </c>
      <c r="DY18" s="5">
        <v>22</v>
      </c>
      <c r="DZ18" s="5">
        <v>2</v>
      </c>
      <c r="EA18" s="7"/>
      <c r="EB18" s="5">
        <v>5</v>
      </c>
    </row>
    <row r="19" spans="1:132" ht="36" x14ac:dyDescent="0.25">
      <c r="A19" s="4" t="str">
        <f t="shared" si="0"/>
        <v>Birmanie</v>
      </c>
      <c r="B19" s="6" t="s">
        <v>664</v>
      </c>
      <c r="C19" s="5">
        <v>9</v>
      </c>
      <c r="D19" s="5">
        <v>14</v>
      </c>
      <c r="E19" s="5">
        <v>29</v>
      </c>
      <c r="F19" s="5">
        <v>7</v>
      </c>
      <c r="G19" s="5">
        <v>32</v>
      </c>
      <c r="H19" s="5">
        <v>3</v>
      </c>
      <c r="I19" s="5">
        <v>0</v>
      </c>
      <c r="J19" s="7"/>
      <c r="K19" s="5">
        <v>5</v>
      </c>
      <c r="L19" s="4" t="str">
        <f t="shared" si="1"/>
        <v>Thaïlande</v>
      </c>
      <c r="M19" s="6" t="s">
        <v>663</v>
      </c>
      <c r="N19" s="5">
        <v>9</v>
      </c>
      <c r="O19" s="5">
        <v>15</v>
      </c>
      <c r="P19" s="5">
        <v>33</v>
      </c>
      <c r="Q19" s="5">
        <v>9</v>
      </c>
      <c r="R19" s="5">
        <v>37</v>
      </c>
      <c r="S19" s="5">
        <v>10</v>
      </c>
      <c r="T19" s="5">
        <v>1</v>
      </c>
      <c r="U19" s="7"/>
      <c r="V19" s="5">
        <v>5</v>
      </c>
      <c r="W19" s="4" t="str">
        <f t="shared" si="2"/>
        <v>Maldives</v>
      </c>
      <c r="X19" s="6" t="s">
        <v>671</v>
      </c>
      <c r="Y19" s="5">
        <v>8</v>
      </c>
      <c r="Z19" s="5">
        <v>26</v>
      </c>
      <c r="AA19" s="5">
        <v>31</v>
      </c>
      <c r="AB19" s="5">
        <v>22</v>
      </c>
      <c r="AC19" s="5">
        <v>32</v>
      </c>
      <c r="AD19" s="5">
        <v>22</v>
      </c>
      <c r="AE19" s="5">
        <v>1</v>
      </c>
      <c r="AF19" s="7"/>
      <c r="AG19" s="5">
        <v>5</v>
      </c>
      <c r="AH19" s="4" t="str">
        <f t="shared" si="3"/>
        <v>Turquie</v>
      </c>
      <c r="AI19" s="6" t="s">
        <v>728</v>
      </c>
      <c r="AJ19" s="5">
        <v>9</v>
      </c>
      <c r="AK19" s="5">
        <v>13</v>
      </c>
      <c r="AL19" s="5">
        <v>23</v>
      </c>
      <c r="AM19" s="5">
        <v>3</v>
      </c>
      <c r="AN19" s="5">
        <v>32</v>
      </c>
      <c r="AO19" s="5">
        <v>19</v>
      </c>
      <c r="AP19" s="5">
        <v>4</v>
      </c>
      <c r="AQ19" s="7"/>
      <c r="AR19" s="5">
        <v>5</v>
      </c>
      <c r="AS19" s="4" t="str">
        <f t="shared" si="4"/>
        <v>Espagne</v>
      </c>
      <c r="AT19" s="6" t="s">
        <v>729</v>
      </c>
      <c r="AU19" s="5">
        <v>10</v>
      </c>
      <c r="AV19" s="5">
        <v>16</v>
      </c>
      <c r="AW19" s="5">
        <v>23</v>
      </c>
      <c r="AX19" s="5">
        <v>8</v>
      </c>
      <c r="AY19" s="5">
        <v>34</v>
      </c>
      <c r="AZ19" s="5">
        <v>17</v>
      </c>
      <c r="BA19" s="5">
        <v>3</v>
      </c>
      <c r="BB19" s="7"/>
      <c r="BC19" s="5">
        <v>5</v>
      </c>
      <c r="BD19" s="4" t="str">
        <f t="shared" si="5"/>
        <v>Espagne</v>
      </c>
      <c r="BE19" s="6" t="s">
        <v>771</v>
      </c>
      <c r="BF19" s="5">
        <v>11</v>
      </c>
      <c r="BG19" s="5">
        <v>16</v>
      </c>
      <c r="BH19" s="5">
        <v>28</v>
      </c>
      <c r="BI19" s="5">
        <v>6</v>
      </c>
      <c r="BJ19" s="5">
        <v>38</v>
      </c>
      <c r="BK19" s="5">
        <v>26</v>
      </c>
      <c r="BL19" s="5">
        <v>5</v>
      </c>
      <c r="BM19" s="7"/>
      <c r="BN19" s="5">
        <v>5</v>
      </c>
      <c r="BO19" s="4" t="str">
        <f t="shared" si="6"/>
        <v>Etats-Unis</v>
      </c>
      <c r="BP19" s="6" t="s">
        <v>756</v>
      </c>
      <c r="BQ19" s="5">
        <v>12</v>
      </c>
      <c r="BR19" s="5">
        <v>17</v>
      </c>
      <c r="BS19" s="5">
        <v>28</v>
      </c>
      <c r="BT19" s="5">
        <v>9</v>
      </c>
      <c r="BU19" s="5">
        <v>42</v>
      </c>
      <c r="BV19" s="5">
        <v>0</v>
      </c>
      <c r="BW19" s="5">
        <v>0</v>
      </c>
      <c r="BX19" s="7"/>
      <c r="BY19" s="5">
        <v>5</v>
      </c>
      <c r="BZ19" s="4" t="str">
        <f t="shared" si="7"/>
        <v>Espagne</v>
      </c>
      <c r="CA19" s="6" t="s">
        <v>771</v>
      </c>
      <c r="CB19" s="5">
        <v>11</v>
      </c>
      <c r="CC19" s="5">
        <v>18</v>
      </c>
      <c r="CD19" s="5">
        <v>31</v>
      </c>
      <c r="CE19" s="5">
        <v>7</v>
      </c>
      <c r="CF19" s="5">
        <v>39</v>
      </c>
      <c r="CG19" s="5">
        <v>14</v>
      </c>
      <c r="CH19" s="5">
        <v>3</v>
      </c>
      <c r="CI19" s="7"/>
      <c r="CJ19" s="5">
        <v>5</v>
      </c>
      <c r="CK19" s="4" t="str">
        <f t="shared" si="8"/>
        <v>Australie</v>
      </c>
      <c r="CL19" s="6" t="s">
        <v>761</v>
      </c>
      <c r="CM19" s="5">
        <v>10</v>
      </c>
      <c r="CN19" s="5">
        <v>24</v>
      </c>
      <c r="CO19" s="5">
        <v>34</v>
      </c>
      <c r="CP19" s="5">
        <v>17</v>
      </c>
      <c r="CQ19" s="5">
        <v>38</v>
      </c>
      <c r="CR19" s="5">
        <v>12</v>
      </c>
      <c r="CS19" s="5">
        <v>2</v>
      </c>
      <c r="CT19" s="7"/>
      <c r="CU19" s="5">
        <v>5</v>
      </c>
      <c r="CV19" s="4" t="str">
        <f t="shared" si="9"/>
        <v>Réunion</v>
      </c>
      <c r="CW19" s="6" t="s">
        <v>796</v>
      </c>
      <c r="CX19" s="5">
        <v>9</v>
      </c>
      <c r="CY19" s="5">
        <v>19</v>
      </c>
      <c r="CZ19" s="5">
        <v>28</v>
      </c>
      <c r="DA19" s="5">
        <v>13</v>
      </c>
      <c r="DB19" s="5">
        <v>32</v>
      </c>
      <c r="DC19" s="5">
        <v>40</v>
      </c>
      <c r="DD19" s="5">
        <v>4</v>
      </c>
      <c r="DE19" s="7"/>
      <c r="DF19" s="5">
        <v>5</v>
      </c>
      <c r="DG19" s="4" t="str">
        <f t="shared" si="10"/>
        <v>Togo</v>
      </c>
      <c r="DH19" s="6" t="s">
        <v>679</v>
      </c>
      <c r="DI19" s="5">
        <v>8</v>
      </c>
      <c r="DJ19" s="5">
        <v>25</v>
      </c>
      <c r="DK19" s="5">
        <v>32</v>
      </c>
      <c r="DL19" s="5">
        <v>21</v>
      </c>
      <c r="DM19" s="5">
        <v>32</v>
      </c>
      <c r="DN19" s="5">
        <v>35</v>
      </c>
      <c r="DO19" s="5">
        <v>3</v>
      </c>
      <c r="DP19" s="7"/>
      <c r="DQ19" s="5">
        <v>5</v>
      </c>
      <c r="DR19" s="4" t="str">
        <f t="shared" si="11"/>
        <v>Mauritanie</v>
      </c>
      <c r="DS19" s="6" t="s">
        <v>672</v>
      </c>
      <c r="DT19" s="5">
        <v>8</v>
      </c>
      <c r="DU19" s="5">
        <v>14</v>
      </c>
      <c r="DV19" s="5">
        <v>29</v>
      </c>
      <c r="DW19" s="5">
        <v>7</v>
      </c>
      <c r="DX19" s="5">
        <v>38</v>
      </c>
      <c r="DY19" s="5">
        <v>0</v>
      </c>
      <c r="DZ19" s="5">
        <v>0</v>
      </c>
      <c r="EA19" s="7"/>
      <c r="EB19" s="5">
        <v>5</v>
      </c>
    </row>
    <row r="20" spans="1:132" ht="36" x14ac:dyDescent="0.25">
      <c r="A20" s="4" t="str">
        <f t="shared" si="0"/>
        <v>Burkina Faso</v>
      </c>
      <c r="B20" s="6" t="s">
        <v>665</v>
      </c>
      <c r="C20" s="5">
        <v>9</v>
      </c>
      <c r="D20" s="5">
        <v>17</v>
      </c>
      <c r="E20" s="5">
        <v>34</v>
      </c>
      <c r="F20" s="5">
        <v>9</v>
      </c>
      <c r="G20" s="5">
        <v>44</v>
      </c>
      <c r="H20" s="5">
        <v>0</v>
      </c>
      <c r="I20" s="5">
        <v>0</v>
      </c>
      <c r="J20" s="7"/>
      <c r="K20" s="5">
        <v>5</v>
      </c>
      <c r="L20" s="4" t="str">
        <f t="shared" si="1"/>
        <v>Birmanie</v>
      </c>
      <c r="M20" s="6" t="s">
        <v>664</v>
      </c>
      <c r="N20" s="5">
        <v>9</v>
      </c>
      <c r="O20" s="5">
        <v>14</v>
      </c>
      <c r="P20" s="5">
        <v>29</v>
      </c>
      <c r="Q20" s="5">
        <v>7</v>
      </c>
      <c r="R20" s="5">
        <v>34</v>
      </c>
      <c r="S20" s="5">
        <v>3</v>
      </c>
      <c r="T20" s="5">
        <v>0</v>
      </c>
      <c r="U20" s="7"/>
      <c r="V20" s="5">
        <v>5</v>
      </c>
      <c r="W20" s="4" t="str">
        <f t="shared" si="2"/>
        <v>Inde</v>
      </c>
      <c r="X20" s="6" t="s">
        <v>716</v>
      </c>
      <c r="Y20" s="5">
        <v>8</v>
      </c>
      <c r="Z20" s="5">
        <v>15</v>
      </c>
      <c r="AA20" s="5">
        <v>32</v>
      </c>
      <c r="AB20" s="5">
        <v>7</v>
      </c>
      <c r="AC20" s="5">
        <v>38</v>
      </c>
      <c r="AD20" s="5">
        <v>12</v>
      </c>
      <c r="AE20" s="5">
        <v>1</v>
      </c>
      <c r="AF20" s="7"/>
      <c r="AG20" s="5">
        <v>5</v>
      </c>
      <c r="AH20" s="4" t="str">
        <f t="shared" si="3"/>
        <v>Espagne</v>
      </c>
      <c r="AI20" s="6" t="s">
        <v>729</v>
      </c>
      <c r="AJ20" s="5">
        <v>9</v>
      </c>
      <c r="AK20" s="5">
        <v>14</v>
      </c>
      <c r="AL20" s="5">
        <v>21</v>
      </c>
      <c r="AM20" s="5">
        <v>5</v>
      </c>
      <c r="AN20" s="5">
        <v>31</v>
      </c>
      <c r="AO20" s="5">
        <v>27</v>
      </c>
      <c r="AP20" s="5">
        <v>5</v>
      </c>
      <c r="AQ20" s="7"/>
      <c r="AR20" s="5">
        <v>5</v>
      </c>
      <c r="AS20" s="4" t="str">
        <f t="shared" si="4"/>
        <v>Espagne</v>
      </c>
      <c r="AT20" s="6" t="s">
        <v>751</v>
      </c>
      <c r="AU20" s="5">
        <v>10</v>
      </c>
      <c r="AV20" s="5">
        <v>14</v>
      </c>
      <c r="AW20" s="5">
        <v>23</v>
      </c>
      <c r="AX20" s="5">
        <v>5</v>
      </c>
      <c r="AY20" s="5">
        <v>30</v>
      </c>
      <c r="AZ20" s="5">
        <v>28</v>
      </c>
      <c r="BA20" s="5">
        <v>5</v>
      </c>
      <c r="BB20" s="7"/>
      <c r="BC20" s="5">
        <v>5</v>
      </c>
      <c r="BD20" s="4" t="str">
        <f t="shared" si="5"/>
        <v>Maroc</v>
      </c>
      <c r="BE20" s="6" t="s">
        <v>739</v>
      </c>
      <c r="BF20" s="5">
        <v>11</v>
      </c>
      <c r="BG20" s="5">
        <v>18</v>
      </c>
      <c r="BH20" s="5">
        <v>34</v>
      </c>
      <c r="BI20" s="5">
        <v>9</v>
      </c>
      <c r="BJ20" s="5">
        <v>47</v>
      </c>
      <c r="BK20" s="5">
        <v>8</v>
      </c>
      <c r="BL20" s="5">
        <v>1</v>
      </c>
      <c r="BM20" s="7"/>
      <c r="BN20" s="5">
        <v>5</v>
      </c>
      <c r="BO20" s="4" t="str">
        <f t="shared" si="6"/>
        <v>France</v>
      </c>
      <c r="BP20" s="6" t="s">
        <v>772</v>
      </c>
      <c r="BQ20" s="5">
        <v>12</v>
      </c>
      <c r="BR20" s="5">
        <v>17</v>
      </c>
      <c r="BS20" s="5">
        <v>28</v>
      </c>
      <c r="BT20" s="5">
        <v>9</v>
      </c>
      <c r="BU20" s="5">
        <v>36</v>
      </c>
      <c r="BV20" s="5">
        <v>10</v>
      </c>
      <c r="BW20" s="5">
        <v>1</v>
      </c>
      <c r="BX20" s="7"/>
      <c r="BY20" s="5">
        <v>5</v>
      </c>
      <c r="BZ20" s="4" t="str">
        <f t="shared" si="7"/>
        <v>Libye</v>
      </c>
      <c r="CA20" s="6" t="s">
        <v>735</v>
      </c>
      <c r="CB20" s="5">
        <v>11</v>
      </c>
      <c r="CC20" s="5">
        <v>23</v>
      </c>
      <c r="CD20" s="5">
        <v>31</v>
      </c>
      <c r="CE20" s="5">
        <v>17</v>
      </c>
      <c r="CF20" s="5">
        <v>45</v>
      </c>
      <c r="CG20" s="5">
        <v>0</v>
      </c>
      <c r="CH20" s="5">
        <v>0</v>
      </c>
      <c r="CI20" s="7"/>
      <c r="CJ20" s="5">
        <v>5</v>
      </c>
      <c r="CK20" s="4" t="str">
        <f t="shared" si="8"/>
        <v>Arménie</v>
      </c>
      <c r="CL20" s="6" t="s">
        <v>774</v>
      </c>
      <c r="CM20" s="5">
        <v>10</v>
      </c>
      <c r="CN20" s="5">
        <v>13</v>
      </c>
      <c r="CO20" s="5">
        <v>28</v>
      </c>
      <c r="CP20" s="5">
        <v>2</v>
      </c>
      <c r="CQ20" s="5">
        <v>34</v>
      </c>
      <c r="CR20" s="5">
        <v>13</v>
      </c>
      <c r="CS20" s="5">
        <v>3</v>
      </c>
      <c r="CT20" s="7"/>
      <c r="CU20" s="5">
        <v>5</v>
      </c>
      <c r="CV20" s="4" t="str">
        <f t="shared" si="9"/>
        <v>Afrique du Sud</v>
      </c>
      <c r="CW20" s="6" t="s">
        <v>799</v>
      </c>
      <c r="CX20" s="5">
        <v>9</v>
      </c>
      <c r="CY20" s="5">
        <v>14</v>
      </c>
      <c r="CZ20" s="5">
        <v>28</v>
      </c>
      <c r="DA20" s="5">
        <v>3</v>
      </c>
      <c r="DB20" s="5">
        <v>34</v>
      </c>
      <c r="DC20" s="5">
        <v>55</v>
      </c>
      <c r="DD20" s="5">
        <v>7</v>
      </c>
      <c r="DE20" s="7"/>
      <c r="DF20" s="5">
        <v>5</v>
      </c>
      <c r="DG20" s="4" t="str">
        <f t="shared" si="10"/>
        <v>Laos</v>
      </c>
      <c r="DH20" s="6" t="s">
        <v>673</v>
      </c>
      <c r="DI20" s="5">
        <v>8</v>
      </c>
      <c r="DJ20" s="5">
        <v>19</v>
      </c>
      <c r="DK20" s="5">
        <v>30</v>
      </c>
      <c r="DL20" s="5">
        <v>11</v>
      </c>
      <c r="DM20" s="5">
        <v>33</v>
      </c>
      <c r="DN20" s="5">
        <v>14</v>
      </c>
      <c r="DO20" s="5">
        <v>1</v>
      </c>
      <c r="DP20" s="7"/>
      <c r="DQ20" s="5">
        <v>5</v>
      </c>
      <c r="DR20" s="4" t="str">
        <f t="shared" si="11"/>
        <v>Laos</v>
      </c>
      <c r="DS20" s="6" t="s">
        <v>673</v>
      </c>
      <c r="DT20" s="5">
        <v>8</v>
      </c>
      <c r="DU20" s="5">
        <v>17</v>
      </c>
      <c r="DV20" s="5">
        <v>29</v>
      </c>
      <c r="DW20" s="5">
        <v>5</v>
      </c>
      <c r="DX20" s="5">
        <v>34</v>
      </c>
      <c r="DY20" s="5">
        <v>3</v>
      </c>
      <c r="DZ20" s="5">
        <v>1</v>
      </c>
      <c r="EA20" s="7"/>
      <c r="EB20" s="5">
        <v>5</v>
      </c>
    </row>
    <row r="21" spans="1:132" ht="48" x14ac:dyDescent="0.25">
      <c r="A21" s="4" t="str">
        <f t="shared" si="0"/>
        <v>Bangladesh</v>
      </c>
      <c r="B21" s="6" t="s">
        <v>666</v>
      </c>
      <c r="C21" s="5">
        <v>9</v>
      </c>
      <c r="D21" s="5">
        <v>12</v>
      </c>
      <c r="E21" s="5">
        <v>25</v>
      </c>
      <c r="F21" s="5">
        <v>7</v>
      </c>
      <c r="G21" s="5">
        <v>31</v>
      </c>
      <c r="H21" s="5">
        <v>18</v>
      </c>
      <c r="I21" s="5">
        <v>1</v>
      </c>
      <c r="J21" s="7"/>
      <c r="K21" s="5">
        <v>5</v>
      </c>
      <c r="L21" s="4" t="str">
        <f t="shared" si="1"/>
        <v>Jamaïque</v>
      </c>
      <c r="M21" s="6" t="s">
        <v>677</v>
      </c>
      <c r="N21" s="5">
        <v>9</v>
      </c>
      <c r="O21" s="5">
        <v>20</v>
      </c>
      <c r="P21" s="5">
        <v>31</v>
      </c>
      <c r="Q21" s="5">
        <v>15</v>
      </c>
      <c r="R21" s="5">
        <v>34</v>
      </c>
      <c r="S21" s="5">
        <v>14</v>
      </c>
      <c r="T21" s="5">
        <v>3</v>
      </c>
      <c r="U21" s="7"/>
      <c r="V21" s="5">
        <v>5</v>
      </c>
      <c r="W21" s="4" t="str">
        <f t="shared" si="2"/>
        <v>Costa Rica</v>
      </c>
      <c r="X21" s="6" t="s">
        <v>680</v>
      </c>
      <c r="Y21" s="5">
        <v>8</v>
      </c>
      <c r="Z21" s="5">
        <v>16</v>
      </c>
      <c r="AA21" s="5">
        <v>27</v>
      </c>
      <c r="AB21" s="5">
        <v>10</v>
      </c>
      <c r="AC21" s="5">
        <v>32</v>
      </c>
      <c r="AD21" s="5">
        <v>19</v>
      </c>
      <c r="AE21" s="5">
        <v>2</v>
      </c>
      <c r="AF21" s="7"/>
      <c r="AG21" s="5">
        <v>5</v>
      </c>
      <c r="AH21" s="4" t="str">
        <f t="shared" si="3"/>
        <v>Tunisie</v>
      </c>
      <c r="AI21" s="6" t="s">
        <v>730</v>
      </c>
      <c r="AJ21" s="5">
        <v>9</v>
      </c>
      <c r="AK21" s="5">
        <v>13</v>
      </c>
      <c r="AL21" s="5">
        <v>24</v>
      </c>
      <c r="AM21" s="5">
        <v>4</v>
      </c>
      <c r="AN21" s="5">
        <v>43</v>
      </c>
      <c r="AO21" s="5">
        <v>10</v>
      </c>
      <c r="AP21" s="5">
        <v>3</v>
      </c>
      <c r="AQ21" s="7"/>
      <c r="AR21" s="5">
        <v>5</v>
      </c>
      <c r="AS21" s="4" t="str">
        <f t="shared" si="4"/>
        <v>Russie</v>
      </c>
      <c r="AT21" s="6" t="s">
        <v>752</v>
      </c>
      <c r="AU21" s="5">
        <v>10</v>
      </c>
      <c r="AV21" s="5">
        <v>13</v>
      </c>
      <c r="AW21" s="5">
        <v>26</v>
      </c>
      <c r="AX21" s="5">
        <v>0</v>
      </c>
      <c r="AY21" s="5">
        <v>33</v>
      </c>
      <c r="AZ21" s="5">
        <v>15</v>
      </c>
      <c r="BA21" s="5">
        <v>5</v>
      </c>
      <c r="BB21" s="7"/>
      <c r="BC21" s="5">
        <v>5</v>
      </c>
      <c r="BD21" s="4" t="str">
        <f t="shared" si="5"/>
        <v>Tunisie</v>
      </c>
      <c r="BE21" s="6" t="s">
        <v>743</v>
      </c>
      <c r="BF21" s="5">
        <v>11</v>
      </c>
      <c r="BG21" s="5">
        <v>18</v>
      </c>
      <c r="BH21" s="5">
        <v>30</v>
      </c>
      <c r="BI21" s="5">
        <v>9</v>
      </c>
      <c r="BJ21" s="5">
        <v>44</v>
      </c>
      <c r="BK21" s="5">
        <v>8</v>
      </c>
      <c r="BL21" s="5">
        <v>5</v>
      </c>
      <c r="BM21" s="7"/>
      <c r="BN21" s="5">
        <v>5</v>
      </c>
      <c r="BO21" s="4" t="str">
        <f t="shared" si="6"/>
        <v>Turquie</v>
      </c>
      <c r="BP21" s="6" t="s">
        <v>773</v>
      </c>
      <c r="BQ21" s="5">
        <v>12</v>
      </c>
      <c r="BR21" s="5">
        <v>16</v>
      </c>
      <c r="BS21" s="5">
        <v>31</v>
      </c>
      <c r="BT21" s="5">
        <v>7</v>
      </c>
      <c r="BU21" s="5">
        <v>37</v>
      </c>
      <c r="BV21" s="5">
        <v>12</v>
      </c>
      <c r="BW21" s="5">
        <v>2</v>
      </c>
      <c r="BX21" s="7"/>
      <c r="BY21" s="5">
        <v>5</v>
      </c>
      <c r="BZ21" s="4" t="str">
        <f t="shared" si="7"/>
        <v>Tunisie</v>
      </c>
      <c r="CA21" s="6" t="s">
        <v>743</v>
      </c>
      <c r="CB21" s="5">
        <v>11</v>
      </c>
      <c r="CC21" s="5">
        <v>22</v>
      </c>
      <c r="CD21" s="5">
        <v>34</v>
      </c>
      <c r="CE21" s="5">
        <v>11</v>
      </c>
      <c r="CF21" s="5">
        <v>48</v>
      </c>
      <c r="CG21" s="5">
        <v>8</v>
      </c>
      <c r="CH21" s="5">
        <v>3</v>
      </c>
      <c r="CI21" s="7"/>
      <c r="CJ21" s="5">
        <v>5</v>
      </c>
      <c r="CK21" s="4" t="str">
        <f t="shared" si="8"/>
        <v>Azerbaïdjan</v>
      </c>
      <c r="CL21" s="6" t="s">
        <v>763</v>
      </c>
      <c r="CM21" s="5">
        <v>10</v>
      </c>
      <c r="CN21" s="5">
        <v>19</v>
      </c>
      <c r="CO21" s="5">
        <v>27</v>
      </c>
      <c r="CP21" s="5">
        <v>7</v>
      </c>
      <c r="CQ21" s="5">
        <v>37</v>
      </c>
      <c r="CR21" s="5">
        <v>5</v>
      </c>
      <c r="CS21" s="5">
        <v>1</v>
      </c>
      <c r="CT21" s="7"/>
      <c r="CU21" s="5">
        <v>5</v>
      </c>
      <c r="CV21" s="4" t="str">
        <f t="shared" si="9"/>
        <v>Afrique du Sud</v>
      </c>
      <c r="CW21" s="6" t="s">
        <v>722</v>
      </c>
      <c r="CX21" s="5">
        <v>9</v>
      </c>
      <c r="CY21" s="5">
        <v>13</v>
      </c>
      <c r="CZ21" s="5">
        <v>26</v>
      </c>
      <c r="DA21" s="5">
        <v>0</v>
      </c>
      <c r="DB21" s="5">
        <v>33</v>
      </c>
      <c r="DC21" s="5">
        <v>55</v>
      </c>
      <c r="DD21" s="5">
        <v>7</v>
      </c>
      <c r="DE21" s="7"/>
      <c r="DF21" s="5">
        <v>5</v>
      </c>
      <c r="DG21" s="4" t="str">
        <f t="shared" si="10"/>
        <v>Inde</v>
      </c>
      <c r="DH21" s="6" t="s">
        <v>674</v>
      </c>
      <c r="DI21" s="5">
        <v>8</v>
      </c>
      <c r="DJ21" s="5">
        <v>19</v>
      </c>
      <c r="DK21" s="5">
        <v>30</v>
      </c>
      <c r="DL21" s="5">
        <v>11</v>
      </c>
      <c r="DM21" s="5">
        <v>32</v>
      </c>
      <c r="DN21" s="5">
        <v>19</v>
      </c>
      <c r="DO21" s="5">
        <v>1</v>
      </c>
      <c r="DP21" s="7"/>
      <c r="DQ21" s="5">
        <v>5</v>
      </c>
      <c r="DR21" s="4" t="str">
        <f t="shared" si="11"/>
        <v>Inde</v>
      </c>
      <c r="DS21" s="6" t="s">
        <v>674</v>
      </c>
      <c r="DT21" s="5">
        <v>8</v>
      </c>
      <c r="DU21" s="5">
        <v>14</v>
      </c>
      <c r="DV21" s="5">
        <v>27</v>
      </c>
      <c r="DW21" s="5">
        <v>7</v>
      </c>
      <c r="DX21" s="5">
        <v>32</v>
      </c>
      <c r="DY21" s="5">
        <v>5</v>
      </c>
      <c r="DZ21" s="5">
        <v>0</v>
      </c>
      <c r="EA21" s="7"/>
      <c r="EB21" s="5">
        <v>5</v>
      </c>
    </row>
    <row r="22" spans="1:132" ht="36" x14ac:dyDescent="0.25">
      <c r="A22" s="4" t="str">
        <f t="shared" si="0"/>
        <v>Barbade</v>
      </c>
      <c r="B22" s="6" t="s">
        <v>667</v>
      </c>
      <c r="C22" s="5">
        <v>9</v>
      </c>
      <c r="D22" s="5">
        <v>21</v>
      </c>
      <c r="E22" s="5">
        <v>28</v>
      </c>
      <c r="F22" s="5">
        <v>16</v>
      </c>
      <c r="G22" s="5">
        <v>31</v>
      </c>
      <c r="H22" s="5">
        <v>66</v>
      </c>
      <c r="I22" s="5">
        <v>13</v>
      </c>
      <c r="J22" s="7"/>
      <c r="K22" s="5">
        <v>5</v>
      </c>
      <c r="L22" s="4" t="str">
        <f t="shared" si="1"/>
        <v>Barbade</v>
      </c>
      <c r="M22" s="6" t="s">
        <v>667</v>
      </c>
      <c r="N22" s="5">
        <v>9</v>
      </c>
      <c r="O22" s="5">
        <v>21</v>
      </c>
      <c r="P22" s="5">
        <v>28</v>
      </c>
      <c r="Q22" s="5">
        <v>16</v>
      </c>
      <c r="R22" s="5">
        <v>31</v>
      </c>
      <c r="S22" s="5">
        <v>28</v>
      </c>
      <c r="T22" s="5">
        <v>8</v>
      </c>
      <c r="U22" s="7"/>
      <c r="V22" s="5">
        <v>5</v>
      </c>
      <c r="W22" s="4" t="str">
        <f t="shared" si="2"/>
        <v>Afrique du Sud</v>
      </c>
      <c r="X22" s="6" t="s">
        <v>658</v>
      </c>
      <c r="Y22" s="5">
        <v>8</v>
      </c>
      <c r="Z22" s="5">
        <v>17</v>
      </c>
      <c r="AA22" s="5">
        <v>25</v>
      </c>
      <c r="AB22" s="5">
        <v>7</v>
      </c>
      <c r="AC22" s="5">
        <v>39</v>
      </c>
      <c r="AD22" s="5">
        <v>47</v>
      </c>
      <c r="AE22" s="5">
        <v>10</v>
      </c>
      <c r="AF22" s="7"/>
      <c r="AG22" s="5">
        <v>5</v>
      </c>
      <c r="AH22" s="4" t="str">
        <f t="shared" si="3"/>
        <v>Portugal</v>
      </c>
      <c r="AI22" s="6" t="s">
        <v>731</v>
      </c>
      <c r="AJ22" s="5">
        <v>9</v>
      </c>
      <c r="AK22" s="5">
        <v>14</v>
      </c>
      <c r="AL22" s="5">
        <v>21</v>
      </c>
      <c r="AM22" s="5">
        <v>5</v>
      </c>
      <c r="AN22" s="5">
        <v>33</v>
      </c>
      <c r="AO22" s="5">
        <v>30</v>
      </c>
      <c r="AP22" s="5">
        <v>6</v>
      </c>
      <c r="AQ22" s="7"/>
      <c r="AR22" s="5">
        <v>5</v>
      </c>
      <c r="AS22" s="4" t="str">
        <f t="shared" si="4"/>
        <v>Tunisie</v>
      </c>
      <c r="AT22" s="6" t="s">
        <v>730</v>
      </c>
      <c r="AU22" s="5">
        <v>10</v>
      </c>
      <c r="AV22" s="5">
        <v>17</v>
      </c>
      <c r="AW22" s="5">
        <v>27</v>
      </c>
      <c r="AX22" s="5">
        <v>4</v>
      </c>
      <c r="AY22" s="5">
        <v>42</v>
      </c>
      <c r="AZ22" s="5">
        <v>8</v>
      </c>
      <c r="BA22" s="5">
        <v>2</v>
      </c>
      <c r="BB22" s="7"/>
      <c r="BC22" s="5">
        <v>5</v>
      </c>
      <c r="BD22" s="4" t="str">
        <f t="shared" si="5"/>
        <v>France</v>
      </c>
      <c r="BE22" s="6" t="s">
        <v>772</v>
      </c>
      <c r="BF22" s="5">
        <v>11</v>
      </c>
      <c r="BG22" s="5">
        <v>15</v>
      </c>
      <c r="BH22" s="5">
        <v>26</v>
      </c>
      <c r="BI22" s="5">
        <v>7</v>
      </c>
      <c r="BJ22" s="5">
        <v>38</v>
      </c>
      <c r="BK22" s="5">
        <v>20</v>
      </c>
      <c r="BL22" s="5">
        <v>4</v>
      </c>
      <c r="BM22" s="7"/>
      <c r="BN22" s="5">
        <v>5</v>
      </c>
      <c r="BO22" s="4" t="str">
        <f t="shared" si="6"/>
        <v>Grèce</v>
      </c>
      <c r="BP22" s="6" t="s">
        <v>757</v>
      </c>
      <c r="BQ22" s="5">
        <v>12</v>
      </c>
      <c r="BR22" s="5">
        <v>22</v>
      </c>
      <c r="BS22" s="5">
        <v>33</v>
      </c>
      <c r="BT22" s="5">
        <v>14</v>
      </c>
      <c r="BU22" s="5">
        <v>41</v>
      </c>
      <c r="BV22" s="5">
        <v>21</v>
      </c>
      <c r="BW22" s="5">
        <v>4</v>
      </c>
      <c r="BX22" s="7"/>
      <c r="BY22" s="5">
        <v>5</v>
      </c>
      <c r="BZ22" s="4" t="str">
        <f t="shared" si="7"/>
        <v>Etats-Unis</v>
      </c>
      <c r="CA22" s="6" t="s">
        <v>756</v>
      </c>
      <c r="CB22" s="5">
        <v>11</v>
      </c>
      <c r="CC22" s="5">
        <v>17</v>
      </c>
      <c r="CD22" s="5">
        <v>29</v>
      </c>
      <c r="CE22" s="5">
        <v>9</v>
      </c>
      <c r="CF22" s="5">
        <v>42</v>
      </c>
      <c r="CG22" s="5">
        <v>0</v>
      </c>
      <c r="CH22" s="5">
        <v>0</v>
      </c>
      <c r="CI22" s="7"/>
      <c r="CJ22" s="5">
        <v>5</v>
      </c>
      <c r="CK22" s="4" t="str">
        <f t="shared" si="8"/>
        <v>Grèce</v>
      </c>
      <c r="CL22" s="6" t="s">
        <v>742</v>
      </c>
      <c r="CM22" s="5">
        <v>9</v>
      </c>
      <c r="CN22" s="5">
        <v>20</v>
      </c>
      <c r="CO22" s="5">
        <v>30</v>
      </c>
      <c r="CP22" s="5">
        <v>12</v>
      </c>
      <c r="CQ22" s="5">
        <v>37</v>
      </c>
      <c r="CR22" s="5">
        <v>14</v>
      </c>
      <c r="CS22" s="5">
        <v>4</v>
      </c>
      <c r="CT22" s="7"/>
      <c r="CU22" s="5">
        <v>5</v>
      </c>
      <c r="CV22" s="4" t="str">
        <f t="shared" si="9"/>
        <v>Etats-Unis</v>
      </c>
      <c r="CW22" s="6" t="s">
        <v>756</v>
      </c>
      <c r="CX22" s="5">
        <v>9</v>
      </c>
      <c r="CY22" s="5">
        <v>13</v>
      </c>
      <c r="CZ22" s="5">
        <v>25</v>
      </c>
      <c r="DA22" s="5">
        <v>4</v>
      </c>
      <c r="DB22" s="5">
        <v>40</v>
      </c>
      <c r="DC22" s="5">
        <v>14</v>
      </c>
      <c r="DD22" s="5">
        <v>2</v>
      </c>
      <c r="DE22" s="7"/>
      <c r="DF22" s="5">
        <v>5</v>
      </c>
      <c r="DG22" s="4" t="str">
        <f t="shared" si="10"/>
        <v>Australie</v>
      </c>
      <c r="DH22" s="6" t="s">
        <v>652</v>
      </c>
      <c r="DI22" s="5">
        <v>8</v>
      </c>
      <c r="DJ22" s="5">
        <v>14</v>
      </c>
      <c r="DK22" s="5">
        <v>27</v>
      </c>
      <c r="DL22" s="5">
        <v>5</v>
      </c>
      <c r="DM22" s="5">
        <v>44</v>
      </c>
      <c r="DN22" s="5">
        <v>27</v>
      </c>
      <c r="DO22" s="5">
        <v>8</v>
      </c>
      <c r="DP22" s="7"/>
      <c r="DQ22" s="5">
        <v>5</v>
      </c>
      <c r="DR22" s="4" t="str">
        <f t="shared" si="11"/>
        <v>Brésil</v>
      </c>
      <c r="DS22" s="6" t="s">
        <v>681</v>
      </c>
      <c r="DT22" s="5">
        <v>8</v>
      </c>
      <c r="DU22" s="5">
        <v>26</v>
      </c>
      <c r="DV22" s="5">
        <v>30</v>
      </c>
      <c r="DW22" s="5">
        <v>21</v>
      </c>
      <c r="DX22" s="5">
        <v>34</v>
      </c>
      <c r="DY22" s="5">
        <v>27</v>
      </c>
      <c r="DZ22" s="5">
        <v>6</v>
      </c>
      <c r="EA22" s="7"/>
      <c r="EB22" s="5">
        <v>5</v>
      </c>
    </row>
    <row r="23" spans="1:132" ht="48" x14ac:dyDescent="0.25">
      <c r="A23" s="4" t="str">
        <f t="shared" si="0"/>
        <v>Venezuela</v>
      </c>
      <c r="B23" s="6" t="s">
        <v>668</v>
      </c>
      <c r="C23" s="5">
        <v>8</v>
      </c>
      <c r="D23" s="5">
        <v>14</v>
      </c>
      <c r="E23" s="5">
        <v>25</v>
      </c>
      <c r="F23" s="5">
        <v>8</v>
      </c>
      <c r="G23" s="5">
        <v>27</v>
      </c>
      <c r="H23" s="5">
        <v>22</v>
      </c>
      <c r="I23" s="5">
        <v>6</v>
      </c>
      <c r="J23" s="7"/>
      <c r="K23" s="5">
        <v>5</v>
      </c>
      <c r="L23" s="4" t="str">
        <f t="shared" si="1"/>
        <v>Guadeloupe</v>
      </c>
      <c r="M23" s="6" t="s">
        <v>709</v>
      </c>
      <c r="N23" s="5">
        <v>8</v>
      </c>
      <c r="O23" s="5">
        <v>18</v>
      </c>
      <c r="P23" s="5">
        <v>25</v>
      </c>
      <c r="Q23" s="5">
        <v>12</v>
      </c>
      <c r="R23" s="5">
        <v>32</v>
      </c>
      <c r="S23" s="5">
        <v>154</v>
      </c>
      <c r="T23" s="5">
        <v>18</v>
      </c>
      <c r="U23" s="7"/>
      <c r="V23" s="5">
        <v>5</v>
      </c>
      <c r="W23" s="4" t="str">
        <f t="shared" si="2"/>
        <v>Inde</v>
      </c>
      <c r="X23" s="6" t="s">
        <v>717</v>
      </c>
      <c r="Y23" s="5">
        <v>8</v>
      </c>
      <c r="Z23" s="5">
        <v>17</v>
      </c>
      <c r="AA23" s="5">
        <v>34</v>
      </c>
      <c r="AB23" s="5">
        <v>7</v>
      </c>
      <c r="AC23" s="5">
        <v>42</v>
      </c>
      <c r="AD23" s="5">
        <v>5</v>
      </c>
      <c r="AE23" s="5">
        <v>0</v>
      </c>
      <c r="AF23" s="7"/>
      <c r="AG23" s="5">
        <v>5</v>
      </c>
      <c r="AH23" s="4" t="str">
        <f t="shared" si="3"/>
        <v>Bahamas</v>
      </c>
      <c r="AI23" s="6" t="s">
        <v>682</v>
      </c>
      <c r="AJ23" s="5">
        <v>9</v>
      </c>
      <c r="AK23" s="5">
        <v>22</v>
      </c>
      <c r="AL23" s="5">
        <v>28</v>
      </c>
      <c r="AM23" s="5">
        <v>12</v>
      </c>
      <c r="AN23" s="5">
        <v>34</v>
      </c>
      <c r="AO23" s="5">
        <v>63</v>
      </c>
      <c r="AP23" s="5">
        <v>6</v>
      </c>
      <c r="AQ23" s="7"/>
      <c r="AR23" s="5">
        <v>5</v>
      </c>
      <c r="AS23" s="4" t="str">
        <f t="shared" si="4"/>
        <v>Tunisie</v>
      </c>
      <c r="AT23" s="6" t="s">
        <v>741</v>
      </c>
      <c r="AU23" s="5">
        <v>10</v>
      </c>
      <c r="AV23" s="5">
        <v>16</v>
      </c>
      <c r="AW23" s="5">
        <v>30</v>
      </c>
      <c r="AX23" s="5">
        <v>6</v>
      </c>
      <c r="AY23" s="5">
        <v>42</v>
      </c>
      <c r="AZ23" s="5">
        <v>10</v>
      </c>
      <c r="BA23" s="5">
        <v>3</v>
      </c>
      <c r="BB23" s="7"/>
      <c r="BC23" s="5">
        <v>5</v>
      </c>
      <c r="BD23" s="4" t="str">
        <f t="shared" si="5"/>
        <v>Turquie</v>
      </c>
      <c r="BE23" s="6" t="s">
        <v>773</v>
      </c>
      <c r="BF23" s="5">
        <v>11</v>
      </c>
      <c r="BG23" s="5">
        <v>13</v>
      </c>
      <c r="BH23" s="5">
        <v>27</v>
      </c>
      <c r="BI23" s="5">
        <v>2</v>
      </c>
      <c r="BJ23" s="5">
        <v>38</v>
      </c>
      <c r="BK23" s="5">
        <v>24</v>
      </c>
      <c r="BL23" s="5">
        <v>5</v>
      </c>
      <c r="BM23" s="7"/>
      <c r="BN23" s="5">
        <v>5</v>
      </c>
      <c r="BO23" s="4" t="str">
        <f t="shared" si="6"/>
        <v>Espagne</v>
      </c>
      <c r="BP23" s="6" t="s">
        <v>729</v>
      </c>
      <c r="BQ23" s="5">
        <v>12</v>
      </c>
      <c r="BR23" s="5">
        <v>22</v>
      </c>
      <c r="BS23" s="5">
        <v>30</v>
      </c>
      <c r="BT23" s="5">
        <v>15</v>
      </c>
      <c r="BU23" s="5">
        <v>37</v>
      </c>
      <c r="BV23" s="5">
        <v>0</v>
      </c>
      <c r="BW23" s="5">
        <v>0</v>
      </c>
      <c r="BX23" s="7"/>
      <c r="BY23" s="5">
        <v>5</v>
      </c>
      <c r="BZ23" s="4" t="str">
        <f t="shared" si="7"/>
        <v>Etats-Unis</v>
      </c>
      <c r="CA23" s="6" t="s">
        <v>712</v>
      </c>
      <c r="CB23" s="5">
        <v>11</v>
      </c>
      <c r="CC23" s="5">
        <v>24</v>
      </c>
      <c r="CD23" s="5">
        <v>29</v>
      </c>
      <c r="CE23" s="5">
        <v>17</v>
      </c>
      <c r="CF23" s="5">
        <v>32</v>
      </c>
      <c r="CG23" s="5">
        <v>27</v>
      </c>
      <c r="CH23" s="5">
        <v>13</v>
      </c>
      <c r="CI23" s="7"/>
      <c r="CJ23" s="5">
        <v>5</v>
      </c>
      <c r="CK23" s="4" t="str">
        <f t="shared" si="8"/>
        <v>Liban</v>
      </c>
      <c r="CL23" s="6" t="s">
        <v>733</v>
      </c>
      <c r="CM23" s="5">
        <v>9</v>
      </c>
      <c r="CN23" s="5">
        <v>24</v>
      </c>
      <c r="CO23" s="5">
        <v>31</v>
      </c>
      <c r="CP23" s="5">
        <v>16</v>
      </c>
      <c r="CQ23" s="5">
        <v>36</v>
      </c>
      <c r="CR23" s="5">
        <v>5</v>
      </c>
      <c r="CS23" s="5">
        <v>1</v>
      </c>
      <c r="CT23" s="7"/>
      <c r="CU23" s="5">
        <v>5</v>
      </c>
      <c r="CV23" s="4" t="str">
        <f t="shared" si="9"/>
        <v>Turquie</v>
      </c>
      <c r="CW23" s="6" t="s">
        <v>728</v>
      </c>
      <c r="CX23" s="5">
        <v>9</v>
      </c>
      <c r="CY23" s="5">
        <v>18</v>
      </c>
      <c r="CZ23" s="5">
        <v>28</v>
      </c>
      <c r="DA23" s="5">
        <v>11</v>
      </c>
      <c r="DB23" s="5">
        <v>37</v>
      </c>
      <c r="DC23" s="5">
        <v>36</v>
      </c>
      <c r="DD23" s="5">
        <v>3</v>
      </c>
      <c r="DE23" s="7"/>
      <c r="DF23" s="5">
        <v>5</v>
      </c>
      <c r="DG23" s="4" t="str">
        <f t="shared" si="10"/>
        <v>Thaïlande</v>
      </c>
      <c r="DH23" s="6" t="s">
        <v>662</v>
      </c>
      <c r="DI23" s="5">
        <v>8</v>
      </c>
      <c r="DJ23" s="5">
        <v>23</v>
      </c>
      <c r="DK23" s="5">
        <v>32</v>
      </c>
      <c r="DL23" s="5">
        <v>13</v>
      </c>
      <c r="DM23" s="5">
        <v>36</v>
      </c>
      <c r="DN23" s="5">
        <v>65</v>
      </c>
      <c r="DO23" s="5">
        <v>5</v>
      </c>
      <c r="DP23" s="7"/>
      <c r="DQ23" s="5">
        <v>5</v>
      </c>
      <c r="DR23" s="4" t="str">
        <f t="shared" si="11"/>
        <v>Birmanie</v>
      </c>
      <c r="DS23" s="6" t="s">
        <v>664</v>
      </c>
      <c r="DT23" s="5">
        <v>8</v>
      </c>
      <c r="DU23" s="5">
        <v>20</v>
      </c>
      <c r="DV23" s="5">
        <v>30</v>
      </c>
      <c r="DW23" s="5">
        <v>13</v>
      </c>
      <c r="DX23" s="5">
        <v>38</v>
      </c>
      <c r="DY23" s="5">
        <v>50</v>
      </c>
      <c r="DZ23" s="5">
        <v>3</v>
      </c>
      <c r="EA23" s="7"/>
      <c r="EB23" s="5">
        <v>5</v>
      </c>
    </row>
    <row r="24" spans="1:132" ht="60" x14ac:dyDescent="0.25">
      <c r="A24" s="4" t="str">
        <f t="shared" si="0"/>
        <v>Sénégal</v>
      </c>
      <c r="B24" s="6" t="s">
        <v>669</v>
      </c>
      <c r="C24" s="5">
        <v>8</v>
      </c>
      <c r="D24" s="5">
        <v>19</v>
      </c>
      <c r="E24" s="5">
        <v>27</v>
      </c>
      <c r="F24" s="5">
        <v>13</v>
      </c>
      <c r="G24" s="5">
        <v>38</v>
      </c>
      <c r="H24" s="5">
        <v>0</v>
      </c>
      <c r="I24" s="5">
        <v>0</v>
      </c>
      <c r="J24" s="7"/>
      <c r="K24" s="5">
        <v>5</v>
      </c>
      <c r="L24" s="4" t="str">
        <f t="shared" si="1"/>
        <v>Bénin</v>
      </c>
      <c r="M24" s="6" t="s">
        <v>678</v>
      </c>
      <c r="N24" s="5">
        <v>8</v>
      </c>
      <c r="O24" s="5">
        <v>26</v>
      </c>
      <c r="P24" s="5">
        <v>29</v>
      </c>
      <c r="Q24" s="5">
        <v>21</v>
      </c>
      <c r="R24" s="5">
        <v>35</v>
      </c>
      <c r="S24" s="5">
        <v>32</v>
      </c>
      <c r="T24" s="5">
        <v>2</v>
      </c>
      <c r="U24" s="7"/>
      <c r="V24" s="5">
        <v>5</v>
      </c>
      <c r="W24" s="4" t="str">
        <f t="shared" si="2"/>
        <v>Australie</v>
      </c>
      <c r="X24" s="6" t="s">
        <v>652</v>
      </c>
      <c r="Y24" s="5">
        <v>8</v>
      </c>
      <c r="Z24" s="5">
        <v>16</v>
      </c>
      <c r="AA24" s="5">
        <v>28</v>
      </c>
      <c r="AB24" s="5">
        <v>7</v>
      </c>
      <c r="AC24" s="5">
        <v>43</v>
      </c>
      <c r="AD24" s="5">
        <v>24</v>
      </c>
      <c r="AE24" s="5">
        <v>5</v>
      </c>
      <c r="AF24" s="7"/>
      <c r="AG24" s="5">
        <v>5</v>
      </c>
      <c r="AH24" s="4" t="str">
        <f t="shared" si="3"/>
        <v>Jamaïque</v>
      </c>
      <c r="AI24" s="6" t="s">
        <v>677</v>
      </c>
      <c r="AJ24" s="5">
        <v>9</v>
      </c>
      <c r="AK24" s="5">
        <v>22</v>
      </c>
      <c r="AL24" s="5">
        <v>32</v>
      </c>
      <c r="AM24" s="5">
        <v>17</v>
      </c>
      <c r="AN24" s="5">
        <v>35</v>
      </c>
      <c r="AO24" s="5">
        <v>30</v>
      </c>
      <c r="AP24" s="5">
        <v>3</v>
      </c>
      <c r="AQ24" s="7"/>
      <c r="AR24" s="5">
        <v>5</v>
      </c>
      <c r="AS24" s="4" t="str">
        <f t="shared" si="4"/>
        <v>Portugal</v>
      </c>
      <c r="AT24" s="6" t="s">
        <v>731</v>
      </c>
      <c r="AU24" s="5">
        <v>10</v>
      </c>
      <c r="AV24" s="5">
        <v>15</v>
      </c>
      <c r="AW24" s="5">
        <v>23</v>
      </c>
      <c r="AX24" s="5">
        <v>7</v>
      </c>
      <c r="AY24" s="5">
        <v>32</v>
      </c>
      <c r="AZ24" s="5">
        <v>20</v>
      </c>
      <c r="BA24" s="5">
        <v>4</v>
      </c>
      <c r="BB24" s="7"/>
      <c r="BC24" s="5">
        <v>5</v>
      </c>
      <c r="BD24" s="4" t="str">
        <f t="shared" si="5"/>
        <v>Grèce</v>
      </c>
      <c r="BE24" s="6" t="s">
        <v>738</v>
      </c>
      <c r="BF24" s="5">
        <v>11</v>
      </c>
      <c r="BG24" s="5">
        <v>21</v>
      </c>
      <c r="BH24" s="5">
        <v>27</v>
      </c>
      <c r="BI24" s="5">
        <v>15</v>
      </c>
      <c r="BJ24" s="5">
        <v>36</v>
      </c>
      <c r="BK24" s="5">
        <v>10</v>
      </c>
      <c r="BL24" s="5">
        <v>1</v>
      </c>
      <c r="BM24" s="7"/>
      <c r="BN24" s="5">
        <v>5</v>
      </c>
      <c r="BO24" s="4" t="str">
        <f t="shared" si="6"/>
        <v>Tunisie</v>
      </c>
      <c r="BP24" s="6" t="s">
        <v>730</v>
      </c>
      <c r="BQ24" s="5">
        <v>12</v>
      </c>
      <c r="BR24" s="5">
        <v>23</v>
      </c>
      <c r="BS24" s="5">
        <v>33</v>
      </c>
      <c r="BT24" s="5">
        <v>9</v>
      </c>
      <c r="BU24" s="5">
        <v>49</v>
      </c>
      <c r="BV24" s="5">
        <v>0</v>
      </c>
      <c r="BW24" s="5">
        <v>0</v>
      </c>
      <c r="BX24" s="7"/>
      <c r="BY24" s="5">
        <v>5</v>
      </c>
      <c r="BZ24" s="4" t="str">
        <f t="shared" si="7"/>
        <v>France</v>
      </c>
      <c r="CA24" s="6" t="s">
        <v>772</v>
      </c>
      <c r="CB24" s="5">
        <v>11</v>
      </c>
      <c r="CC24" s="5">
        <v>17</v>
      </c>
      <c r="CD24" s="5">
        <v>29</v>
      </c>
      <c r="CE24" s="5">
        <v>9</v>
      </c>
      <c r="CF24" s="5">
        <v>40</v>
      </c>
      <c r="CG24" s="5">
        <v>15</v>
      </c>
      <c r="CH24" s="5">
        <v>2</v>
      </c>
      <c r="CI24" s="7"/>
      <c r="CJ24" s="5">
        <v>5</v>
      </c>
      <c r="CK24" s="4" t="str">
        <f t="shared" si="8"/>
        <v>Guyane</v>
      </c>
      <c r="CL24" s="6" t="s">
        <v>792</v>
      </c>
      <c r="CM24" s="5">
        <v>9</v>
      </c>
      <c r="CN24" s="5">
        <v>24</v>
      </c>
      <c r="CO24" s="5">
        <v>34</v>
      </c>
      <c r="CP24" s="5">
        <v>21</v>
      </c>
      <c r="CQ24" s="5">
        <v>35</v>
      </c>
      <c r="CR24" s="5">
        <v>30</v>
      </c>
      <c r="CS24" s="5">
        <v>4</v>
      </c>
      <c r="CT24" s="7"/>
      <c r="CU24" s="5">
        <v>5</v>
      </c>
      <c r="CV24" s="4" t="str">
        <f t="shared" si="9"/>
        <v>Brésil</v>
      </c>
      <c r="CW24" s="6" t="s">
        <v>681</v>
      </c>
      <c r="CX24" s="5">
        <v>9</v>
      </c>
      <c r="CY24" s="5">
        <v>25</v>
      </c>
      <c r="CZ24" s="5">
        <v>30</v>
      </c>
      <c r="DA24" s="5">
        <v>20</v>
      </c>
      <c r="DB24" s="5">
        <v>34</v>
      </c>
      <c r="DC24" s="5">
        <v>24</v>
      </c>
      <c r="DD24" s="5">
        <v>8</v>
      </c>
      <c r="DE24" s="7"/>
      <c r="DF24" s="5">
        <v>5</v>
      </c>
      <c r="DG24" s="4" t="str">
        <f t="shared" si="10"/>
        <v>Thaïlande</v>
      </c>
      <c r="DH24" s="6" t="s">
        <v>663</v>
      </c>
      <c r="DI24" s="5">
        <v>8</v>
      </c>
      <c r="DJ24" s="5">
        <v>20</v>
      </c>
      <c r="DK24" s="5">
        <v>31</v>
      </c>
      <c r="DL24" s="5">
        <v>12</v>
      </c>
      <c r="DM24" s="5">
        <v>36</v>
      </c>
      <c r="DN24" s="5">
        <v>30</v>
      </c>
      <c r="DO24" s="5">
        <v>4</v>
      </c>
      <c r="DP24" s="7"/>
      <c r="DQ24" s="5">
        <v>5</v>
      </c>
      <c r="DR24" s="4" t="str">
        <f t="shared" si="11"/>
        <v>Jamaïque</v>
      </c>
      <c r="DS24" s="6" t="s">
        <v>677</v>
      </c>
      <c r="DT24" s="5">
        <v>8</v>
      </c>
      <c r="DU24" s="5">
        <v>22</v>
      </c>
      <c r="DV24" s="5">
        <v>32</v>
      </c>
      <c r="DW24" s="5">
        <v>14</v>
      </c>
      <c r="DX24" s="5">
        <v>37</v>
      </c>
      <c r="DY24" s="5">
        <v>35</v>
      </c>
      <c r="DZ24" s="5">
        <v>4</v>
      </c>
      <c r="EA24" s="7"/>
      <c r="EB24" s="5">
        <v>5</v>
      </c>
    </row>
    <row r="25" spans="1:132" ht="36" x14ac:dyDescent="0.25">
      <c r="A25" s="4" t="str">
        <f t="shared" si="0"/>
        <v>Tanzanie</v>
      </c>
      <c r="B25" s="6" t="s">
        <v>670</v>
      </c>
      <c r="C25" s="5">
        <v>8</v>
      </c>
      <c r="D25" s="5">
        <v>26</v>
      </c>
      <c r="E25" s="5">
        <v>32</v>
      </c>
      <c r="F25" s="5">
        <v>21</v>
      </c>
      <c r="G25" s="5">
        <v>34</v>
      </c>
      <c r="H25" s="5">
        <v>65</v>
      </c>
      <c r="I25" s="5">
        <v>8</v>
      </c>
      <c r="J25" s="7"/>
      <c r="K25" s="5">
        <v>5</v>
      </c>
      <c r="L25" s="4" t="str">
        <f t="shared" si="1"/>
        <v>Martinique</v>
      </c>
      <c r="M25" s="6" t="s">
        <v>710</v>
      </c>
      <c r="N25" s="5">
        <v>8</v>
      </c>
      <c r="O25" s="5">
        <v>22</v>
      </c>
      <c r="P25" s="5">
        <v>30</v>
      </c>
      <c r="Q25" s="5">
        <v>16</v>
      </c>
      <c r="R25" s="5">
        <v>34</v>
      </c>
      <c r="S25" s="5">
        <v>108</v>
      </c>
      <c r="T25" s="5">
        <v>15</v>
      </c>
      <c r="U25" s="7"/>
      <c r="V25" s="5">
        <v>5</v>
      </c>
      <c r="W25" s="4" t="str">
        <f t="shared" si="2"/>
        <v>Cuba</v>
      </c>
      <c r="X25" s="6" t="s">
        <v>713</v>
      </c>
      <c r="Y25" s="5">
        <v>7</v>
      </c>
      <c r="Z25" s="5">
        <v>20</v>
      </c>
      <c r="AA25" s="5">
        <v>28</v>
      </c>
      <c r="AB25" s="5">
        <v>12</v>
      </c>
      <c r="AC25" s="5">
        <v>32</v>
      </c>
      <c r="AD25" s="5">
        <v>45</v>
      </c>
      <c r="AE25" s="5">
        <v>4</v>
      </c>
      <c r="AF25" s="7"/>
      <c r="AG25" s="5">
        <v>5</v>
      </c>
      <c r="AH25" s="4" t="str">
        <f t="shared" si="3"/>
        <v>Barbade</v>
      </c>
      <c r="AI25" s="6" t="s">
        <v>667</v>
      </c>
      <c r="AJ25" s="5">
        <v>9</v>
      </c>
      <c r="AK25" s="5">
        <v>22</v>
      </c>
      <c r="AL25" s="5">
        <v>30</v>
      </c>
      <c r="AM25" s="5">
        <v>18</v>
      </c>
      <c r="AN25" s="5">
        <v>32</v>
      </c>
      <c r="AO25" s="5">
        <v>36</v>
      </c>
      <c r="AP25" s="5">
        <v>7</v>
      </c>
      <c r="AQ25" s="7"/>
      <c r="AR25" s="5">
        <v>5</v>
      </c>
      <c r="AS25" s="4" t="str">
        <f t="shared" si="4"/>
        <v>Cap Vert</v>
      </c>
      <c r="AT25" s="6" t="s">
        <v>683</v>
      </c>
      <c r="AU25" s="5">
        <v>10</v>
      </c>
      <c r="AV25" s="5">
        <v>22</v>
      </c>
      <c r="AW25" s="5">
        <v>28</v>
      </c>
      <c r="AX25" s="5">
        <v>18</v>
      </c>
      <c r="AY25" s="5">
        <v>32</v>
      </c>
      <c r="AZ25" s="5">
        <v>0</v>
      </c>
      <c r="BA25" s="5">
        <v>0</v>
      </c>
      <c r="BB25" s="7"/>
      <c r="BC25" s="5">
        <v>5</v>
      </c>
      <c r="BD25" s="4" t="str">
        <f t="shared" si="5"/>
        <v>Espagne</v>
      </c>
      <c r="BE25" s="6" t="s">
        <v>758</v>
      </c>
      <c r="BF25" s="5">
        <v>11</v>
      </c>
      <c r="BG25" s="5">
        <v>18</v>
      </c>
      <c r="BH25" s="5">
        <v>33</v>
      </c>
      <c r="BI25" s="5">
        <v>5</v>
      </c>
      <c r="BJ25" s="5">
        <v>45</v>
      </c>
      <c r="BK25" s="5">
        <v>8</v>
      </c>
      <c r="BL25" s="5">
        <v>1</v>
      </c>
      <c r="BM25" s="7"/>
      <c r="BN25" s="5">
        <v>5</v>
      </c>
      <c r="BO25" s="4" t="str">
        <f t="shared" si="6"/>
        <v>Italie</v>
      </c>
      <c r="BP25" s="6" t="s">
        <v>759</v>
      </c>
      <c r="BQ25" s="5">
        <v>12</v>
      </c>
      <c r="BR25" s="5">
        <v>22</v>
      </c>
      <c r="BS25" s="5">
        <v>30</v>
      </c>
      <c r="BT25" s="5">
        <v>12</v>
      </c>
      <c r="BU25" s="5">
        <v>38</v>
      </c>
      <c r="BV25" s="5">
        <v>13</v>
      </c>
      <c r="BW25" s="5">
        <v>1</v>
      </c>
      <c r="BX25" s="7"/>
      <c r="BY25" s="5">
        <v>5</v>
      </c>
      <c r="BZ25" s="4" t="str">
        <f t="shared" si="7"/>
        <v>Grèce</v>
      </c>
      <c r="CA25" s="6" t="s">
        <v>757</v>
      </c>
      <c r="CB25" s="5">
        <v>11</v>
      </c>
      <c r="CC25" s="5">
        <v>22</v>
      </c>
      <c r="CD25" s="5">
        <v>33</v>
      </c>
      <c r="CE25" s="5">
        <v>10</v>
      </c>
      <c r="CF25" s="5">
        <v>41</v>
      </c>
      <c r="CG25" s="5">
        <v>13</v>
      </c>
      <c r="CH25" s="5">
        <v>3</v>
      </c>
      <c r="CI25" s="7"/>
      <c r="CJ25" s="5">
        <v>5</v>
      </c>
      <c r="CK25" s="4" t="str">
        <f t="shared" si="8"/>
        <v>Tanzanie</v>
      </c>
      <c r="CL25" s="6" t="s">
        <v>670</v>
      </c>
      <c r="CM25" s="5">
        <v>9</v>
      </c>
      <c r="CN25" s="5">
        <v>20</v>
      </c>
      <c r="CO25" s="5">
        <v>29</v>
      </c>
      <c r="CP25" s="5">
        <v>16</v>
      </c>
      <c r="CQ25" s="5">
        <v>32</v>
      </c>
      <c r="CR25" s="5">
        <v>30</v>
      </c>
      <c r="CS25" s="5">
        <v>7</v>
      </c>
      <c r="CT25" s="7"/>
      <c r="CU25" s="5">
        <v>5</v>
      </c>
      <c r="CV25" s="4" t="str">
        <f t="shared" si="9"/>
        <v>Nouvelle Calédonie</v>
      </c>
      <c r="CW25" s="6" t="s">
        <v>800</v>
      </c>
      <c r="CX25" s="5">
        <v>9</v>
      </c>
      <c r="CY25" s="5">
        <v>19</v>
      </c>
      <c r="CZ25" s="5">
        <v>28</v>
      </c>
      <c r="DA25" s="5">
        <v>13</v>
      </c>
      <c r="DB25" s="5">
        <v>35</v>
      </c>
      <c r="DC25" s="5">
        <v>50</v>
      </c>
      <c r="DD25" s="5">
        <v>7</v>
      </c>
      <c r="DE25" s="7"/>
      <c r="DF25" s="5">
        <v>5</v>
      </c>
      <c r="DG25" s="4" t="str">
        <f t="shared" si="10"/>
        <v>Cap Vert</v>
      </c>
      <c r="DH25" s="6" t="s">
        <v>683</v>
      </c>
      <c r="DI25" s="5">
        <v>8</v>
      </c>
      <c r="DJ25" s="5">
        <v>24</v>
      </c>
      <c r="DK25" s="5">
        <v>29</v>
      </c>
      <c r="DL25" s="5">
        <v>20</v>
      </c>
      <c r="DM25" s="5">
        <v>31</v>
      </c>
      <c r="DN25" s="5">
        <v>8</v>
      </c>
      <c r="DO25" s="5">
        <v>0</v>
      </c>
      <c r="DP25" s="7"/>
      <c r="DQ25" s="5">
        <v>5</v>
      </c>
      <c r="DR25" s="4" t="str">
        <f t="shared" si="11"/>
        <v>Nouvelle Calédonie</v>
      </c>
      <c r="DS25" s="6" t="s">
        <v>800</v>
      </c>
      <c r="DT25" s="5">
        <v>8</v>
      </c>
      <c r="DU25" s="5">
        <v>22</v>
      </c>
      <c r="DV25" s="5">
        <v>31</v>
      </c>
      <c r="DW25" s="5">
        <v>17</v>
      </c>
      <c r="DX25" s="5">
        <v>38</v>
      </c>
      <c r="DY25" s="5">
        <v>65</v>
      </c>
      <c r="DZ25" s="5">
        <v>6</v>
      </c>
      <c r="EA25" s="7"/>
      <c r="EB25" s="5">
        <v>5</v>
      </c>
    </row>
    <row r="26" spans="1:132" ht="48" x14ac:dyDescent="0.25">
      <c r="A26" s="4" t="str">
        <f t="shared" si="0"/>
        <v>Maldives</v>
      </c>
      <c r="B26" s="6" t="s">
        <v>671</v>
      </c>
      <c r="C26" s="5">
        <v>8</v>
      </c>
      <c r="D26" s="5">
        <v>24</v>
      </c>
      <c r="E26" s="5">
        <v>30</v>
      </c>
      <c r="F26" s="5">
        <v>17</v>
      </c>
      <c r="G26" s="5">
        <v>31</v>
      </c>
      <c r="H26" s="5">
        <v>45</v>
      </c>
      <c r="I26" s="5">
        <v>3</v>
      </c>
      <c r="J26" s="7"/>
      <c r="K26" s="5">
        <v>5</v>
      </c>
      <c r="L26" s="4" t="str">
        <f t="shared" si="1"/>
        <v>Togo</v>
      </c>
      <c r="M26" s="6" t="s">
        <v>679</v>
      </c>
      <c r="N26" s="5">
        <v>8</v>
      </c>
      <c r="O26" s="5">
        <v>25</v>
      </c>
      <c r="P26" s="5">
        <v>32</v>
      </c>
      <c r="Q26" s="5">
        <v>17</v>
      </c>
      <c r="R26" s="5">
        <v>39</v>
      </c>
      <c r="S26" s="5">
        <v>32</v>
      </c>
      <c r="T26" s="5">
        <v>2</v>
      </c>
      <c r="U26" s="7"/>
      <c r="V26" s="5">
        <v>5</v>
      </c>
      <c r="W26" s="4" t="str">
        <f t="shared" si="2"/>
        <v>Pérou</v>
      </c>
      <c r="X26" s="6" t="s">
        <v>688</v>
      </c>
      <c r="Y26" s="5">
        <v>7</v>
      </c>
      <c r="Z26" s="5">
        <v>20</v>
      </c>
      <c r="AA26" s="5">
        <v>29</v>
      </c>
      <c r="AB26" s="5">
        <v>16</v>
      </c>
      <c r="AC26" s="5">
        <v>32</v>
      </c>
      <c r="AD26" s="5">
        <v>0</v>
      </c>
      <c r="AE26" s="5">
        <v>0</v>
      </c>
      <c r="AF26" s="7"/>
      <c r="AG26" s="5">
        <v>5</v>
      </c>
      <c r="AH26" s="4" t="str">
        <f t="shared" si="3"/>
        <v>Madagascar</v>
      </c>
      <c r="AI26" s="6" t="s">
        <v>732</v>
      </c>
      <c r="AJ26" s="5">
        <v>8</v>
      </c>
      <c r="AK26" s="5">
        <v>15</v>
      </c>
      <c r="AL26" s="5">
        <v>25</v>
      </c>
      <c r="AM26" s="5">
        <v>7</v>
      </c>
      <c r="AN26" s="5">
        <v>32</v>
      </c>
      <c r="AO26" s="5">
        <v>52</v>
      </c>
      <c r="AP26" s="5">
        <v>11</v>
      </c>
      <c r="AQ26" s="7"/>
      <c r="AR26" s="5">
        <v>5</v>
      </c>
      <c r="AS26" s="4" t="str">
        <f t="shared" si="4"/>
        <v>Afghanistan</v>
      </c>
      <c r="AT26" s="6" t="s">
        <v>753</v>
      </c>
      <c r="AU26" s="5">
        <v>10</v>
      </c>
      <c r="AV26" s="5">
        <v>14</v>
      </c>
      <c r="AW26" s="5">
        <v>33</v>
      </c>
      <c r="AX26" s="5">
        <v>4</v>
      </c>
      <c r="AY26" s="5">
        <v>42</v>
      </c>
      <c r="AZ26" s="5">
        <v>5</v>
      </c>
      <c r="BA26" s="5">
        <v>0</v>
      </c>
      <c r="BB26" s="7"/>
      <c r="BC26" s="5">
        <v>5</v>
      </c>
      <c r="BD26" s="4" t="str">
        <f t="shared" si="5"/>
        <v>Espagne</v>
      </c>
      <c r="BE26" s="6" t="s">
        <v>729</v>
      </c>
      <c r="BF26" s="5">
        <v>11</v>
      </c>
      <c r="BG26" s="5">
        <v>19</v>
      </c>
      <c r="BH26" s="5">
        <v>27</v>
      </c>
      <c r="BI26" s="5">
        <v>13</v>
      </c>
      <c r="BJ26" s="5">
        <v>37</v>
      </c>
      <c r="BK26" s="5">
        <v>4</v>
      </c>
      <c r="BL26" s="5">
        <v>1</v>
      </c>
      <c r="BM26" s="7"/>
      <c r="BN26" s="5">
        <v>5</v>
      </c>
      <c r="BO26" s="4" t="str">
        <f t="shared" si="6"/>
        <v>Portugal</v>
      </c>
      <c r="BP26" s="6" t="s">
        <v>731</v>
      </c>
      <c r="BQ26" s="5">
        <v>12</v>
      </c>
      <c r="BR26" s="5">
        <v>21</v>
      </c>
      <c r="BS26" s="5">
        <v>29</v>
      </c>
      <c r="BT26" s="5">
        <v>12</v>
      </c>
      <c r="BU26" s="5">
        <v>40</v>
      </c>
      <c r="BV26" s="5">
        <v>1</v>
      </c>
      <c r="BW26" s="5">
        <v>0</v>
      </c>
      <c r="BX26" s="7"/>
      <c r="BY26" s="5">
        <v>5</v>
      </c>
      <c r="BZ26" s="4" t="str">
        <f t="shared" si="7"/>
        <v>Espagne</v>
      </c>
      <c r="CA26" s="6" t="s">
        <v>729</v>
      </c>
      <c r="CB26" s="5">
        <v>11</v>
      </c>
      <c r="CC26" s="5">
        <v>23</v>
      </c>
      <c r="CD26" s="5">
        <v>30</v>
      </c>
      <c r="CE26" s="5">
        <v>16</v>
      </c>
      <c r="CF26" s="5">
        <v>38</v>
      </c>
      <c r="CG26" s="5">
        <v>6</v>
      </c>
      <c r="CH26" s="5">
        <v>1</v>
      </c>
      <c r="CI26" s="7"/>
      <c r="CJ26" s="5">
        <v>5</v>
      </c>
      <c r="CK26" s="4" t="str">
        <f t="shared" si="8"/>
        <v>Malte</v>
      </c>
      <c r="CL26" s="6" t="s">
        <v>726</v>
      </c>
      <c r="CM26" s="5">
        <v>9</v>
      </c>
      <c r="CN26" s="5">
        <v>23</v>
      </c>
      <c r="CO26" s="5">
        <v>28</v>
      </c>
      <c r="CP26" s="5">
        <v>16</v>
      </c>
      <c r="CQ26" s="5">
        <v>36</v>
      </c>
      <c r="CR26" s="5">
        <v>28</v>
      </c>
      <c r="CS26" s="5">
        <v>3</v>
      </c>
      <c r="CT26" s="7"/>
      <c r="CU26" s="5">
        <v>5</v>
      </c>
      <c r="CV26" s="4" t="str">
        <f t="shared" si="9"/>
        <v>Liban</v>
      </c>
      <c r="CW26" s="6" t="s">
        <v>733</v>
      </c>
      <c r="CX26" s="5">
        <v>8</v>
      </c>
      <c r="CY26" s="5">
        <v>22</v>
      </c>
      <c r="CZ26" s="5">
        <v>28</v>
      </c>
      <c r="DA26" s="5">
        <v>11</v>
      </c>
      <c r="DB26" s="5">
        <v>39</v>
      </c>
      <c r="DC26" s="5">
        <v>50</v>
      </c>
      <c r="DD26" s="5">
        <v>4</v>
      </c>
      <c r="DE26" s="7"/>
      <c r="DF26" s="5">
        <v>5</v>
      </c>
      <c r="DG26" s="4" t="str">
        <f t="shared" si="10"/>
        <v>Nouvelle Calédonie</v>
      </c>
      <c r="DH26" s="6" t="s">
        <v>800</v>
      </c>
      <c r="DI26" s="5">
        <v>8</v>
      </c>
      <c r="DJ26" s="5">
        <v>21</v>
      </c>
      <c r="DK26" s="5">
        <v>29</v>
      </c>
      <c r="DL26" s="5">
        <v>16</v>
      </c>
      <c r="DM26" s="5">
        <v>33</v>
      </c>
      <c r="DN26" s="5">
        <v>60</v>
      </c>
      <c r="DO26" s="5">
        <v>7</v>
      </c>
      <c r="DP26" s="7"/>
      <c r="DQ26" s="5">
        <v>5</v>
      </c>
      <c r="DR26" s="4" t="str">
        <f t="shared" si="11"/>
        <v>Venezuela</v>
      </c>
      <c r="DS26" s="6" t="s">
        <v>668</v>
      </c>
      <c r="DT26" s="5">
        <v>7</v>
      </c>
      <c r="DU26" s="5">
        <v>15</v>
      </c>
      <c r="DV26" s="5">
        <v>27</v>
      </c>
      <c r="DW26" s="5">
        <v>8</v>
      </c>
      <c r="DX26" s="5">
        <v>29</v>
      </c>
      <c r="DY26" s="5">
        <v>45</v>
      </c>
      <c r="DZ26" s="5">
        <v>10</v>
      </c>
      <c r="EA26" s="7"/>
      <c r="EB26" s="5">
        <v>5</v>
      </c>
    </row>
    <row r="27" spans="1:132" ht="36" x14ac:dyDescent="0.25">
      <c r="A27" s="4" t="str">
        <f t="shared" si="0"/>
        <v>Mauritanie</v>
      </c>
      <c r="B27" s="6" t="s">
        <v>672</v>
      </c>
      <c r="C27" s="5">
        <v>8</v>
      </c>
      <c r="D27" s="5">
        <v>15</v>
      </c>
      <c r="E27" s="5">
        <v>30</v>
      </c>
      <c r="F27" s="5">
        <v>7</v>
      </c>
      <c r="G27" s="5">
        <v>35</v>
      </c>
      <c r="H27" s="5">
        <v>0</v>
      </c>
      <c r="I27" s="5">
        <v>0</v>
      </c>
      <c r="J27" s="7"/>
      <c r="K27" s="5">
        <v>5</v>
      </c>
      <c r="L27" s="4" t="str">
        <f t="shared" si="1"/>
        <v>Costa Rica</v>
      </c>
      <c r="M27" s="6" t="s">
        <v>680</v>
      </c>
      <c r="N27" s="5">
        <v>8</v>
      </c>
      <c r="O27" s="5">
        <v>15</v>
      </c>
      <c r="P27" s="5">
        <v>25</v>
      </c>
      <c r="Q27" s="5">
        <v>11</v>
      </c>
      <c r="R27" s="5">
        <v>32</v>
      </c>
      <c r="S27" s="5">
        <v>5</v>
      </c>
      <c r="T27" s="5">
        <v>1</v>
      </c>
      <c r="U27" s="7"/>
      <c r="V27" s="5">
        <v>5</v>
      </c>
      <c r="W27" s="4" t="str">
        <f t="shared" si="2"/>
        <v>Togo</v>
      </c>
      <c r="X27" s="6" t="s">
        <v>679</v>
      </c>
      <c r="Y27" s="5">
        <v>7</v>
      </c>
      <c r="Z27" s="5">
        <v>25</v>
      </c>
      <c r="AA27" s="5">
        <v>32</v>
      </c>
      <c r="AB27" s="5">
        <v>20</v>
      </c>
      <c r="AC27" s="5">
        <v>37</v>
      </c>
      <c r="AD27" s="5">
        <v>55</v>
      </c>
      <c r="AE27" s="5">
        <v>4</v>
      </c>
      <c r="AF27" s="7"/>
      <c r="AG27" s="5">
        <v>5</v>
      </c>
      <c r="AH27" s="4" t="str">
        <f t="shared" si="3"/>
        <v>Liban</v>
      </c>
      <c r="AI27" s="6" t="s">
        <v>733</v>
      </c>
      <c r="AJ27" s="5">
        <v>8</v>
      </c>
      <c r="AK27" s="5">
        <v>15</v>
      </c>
      <c r="AL27" s="5">
        <v>23</v>
      </c>
      <c r="AM27" s="5">
        <v>6</v>
      </c>
      <c r="AN27" s="5">
        <v>38</v>
      </c>
      <c r="AO27" s="5">
        <v>55</v>
      </c>
      <c r="AP27" s="5">
        <v>5</v>
      </c>
      <c r="AQ27" s="7"/>
      <c r="AR27" s="5">
        <v>5</v>
      </c>
      <c r="AS27" s="4" t="str">
        <f t="shared" si="4"/>
        <v>Grèce</v>
      </c>
      <c r="AT27" s="6" t="s">
        <v>742</v>
      </c>
      <c r="AU27" s="5">
        <v>9</v>
      </c>
      <c r="AV27" s="5">
        <v>17</v>
      </c>
      <c r="AW27" s="5">
        <v>26</v>
      </c>
      <c r="AX27" s="5">
        <v>6</v>
      </c>
      <c r="AY27" s="5">
        <v>35</v>
      </c>
      <c r="AZ27" s="5">
        <v>22</v>
      </c>
      <c r="BA27" s="5">
        <v>8</v>
      </c>
      <c r="BB27" s="7"/>
      <c r="BC27" s="5">
        <v>5</v>
      </c>
      <c r="BD27" s="4" t="str">
        <f t="shared" si="5"/>
        <v>Tunisie</v>
      </c>
      <c r="BE27" s="6" t="s">
        <v>730</v>
      </c>
      <c r="BF27" s="5">
        <v>11</v>
      </c>
      <c r="BG27" s="5">
        <v>20</v>
      </c>
      <c r="BH27" s="5">
        <v>29</v>
      </c>
      <c r="BI27" s="5">
        <v>6</v>
      </c>
      <c r="BJ27" s="5">
        <v>47</v>
      </c>
      <c r="BK27" s="5">
        <v>0</v>
      </c>
      <c r="BL27" s="5">
        <v>2</v>
      </c>
      <c r="BM27" s="7"/>
      <c r="BN27" s="5">
        <v>5</v>
      </c>
      <c r="BO27" s="4" t="str">
        <f t="shared" si="6"/>
        <v>Albanie</v>
      </c>
      <c r="BP27" s="6" t="s">
        <v>762</v>
      </c>
      <c r="BQ27" s="5">
        <v>12</v>
      </c>
      <c r="BR27" s="5">
        <v>19</v>
      </c>
      <c r="BS27" s="5">
        <v>30</v>
      </c>
      <c r="BT27" s="5">
        <v>13</v>
      </c>
      <c r="BU27" s="5">
        <v>39</v>
      </c>
      <c r="BV27" s="5">
        <v>9</v>
      </c>
      <c r="BW27" s="5">
        <v>3</v>
      </c>
      <c r="BX27" s="7"/>
      <c r="BY27" s="5">
        <v>5</v>
      </c>
      <c r="BZ27" s="4" t="str">
        <f t="shared" si="7"/>
        <v>Tunisie</v>
      </c>
      <c r="CA27" s="6" t="s">
        <v>730</v>
      </c>
      <c r="CB27" s="5">
        <v>11</v>
      </c>
      <c r="CC27" s="5">
        <v>23</v>
      </c>
      <c r="CD27" s="5">
        <v>34</v>
      </c>
      <c r="CE27" s="5">
        <v>14</v>
      </c>
      <c r="CF27" s="5">
        <v>48</v>
      </c>
      <c r="CG27" s="5">
        <v>3</v>
      </c>
      <c r="CH27" s="5">
        <v>1</v>
      </c>
      <c r="CI27" s="7"/>
      <c r="CJ27" s="5">
        <v>5</v>
      </c>
      <c r="CK27" s="4" t="str">
        <f t="shared" si="8"/>
        <v>Portugal</v>
      </c>
      <c r="CL27" s="6" t="s">
        <v>727</v>
      </c>
      <c r="CM27" s="5">
        <v>9</v>
      </c>
      <c r="CN27" s="5">
        <v>18</v>
      </c>
      <c r="CO27" s="5">
        <v>27</v>
      </c>
      <c r="CP27" s="5">
        <v>10</v>
      </c>
      <c r="CQ27" s="5">
        <v>35</v>
      </c>
      <c r="CR27" s="5">
        <v>32</v>
      </c>
      <c r="CS27" s="5">
        <v>6</v>
      </c>
      <c r="CT27" s="7"/>
      <c r="CU27" s="5">
        <v>5</v>
      </c>
      <c r="CV27" s="4" t="str">
        <f t="shared" si="9"/>
        <v>Syrie</v>
      </c>
      <c r="CW27" s="6" t="s">
        <v>747</v>
      </c>
      <c r="CX27" s="5">
        <v>8</v>
      </c>
      <c r="CY27" s="5">
        <v>13</v>
      </c>
      <c r="CZ27" s="5">
        <v>28</v>
      </c>
      <c r="DA27" s="5">
        <v>6</v>
      </c>
      <c r="DB27" s="5">
        <v>35</v>
      </c>
      <c r="DC27" s="5">
        <v>10</v>
      </c>
      <c r="DD27" s="5">
        <v>2</v>
      </c>
      <c r="DE27" s="7"/>
      <c r="DF27" s="5">
        <v>5</v>
      </c>
      <c r="DG27" s="4" t="str">
        <f t="shared" si="10"/>
        <v>Bangladesh</v>
      </c>
      <c r="DH27" s="6" t="s">
        <v>666</v>
      </c>
      <c r="DI27" s="5">
        <v>8</v>
      </c>
      <c r="DJ27" s="5">
        <v>18</v>
      </c>
      <c r="DK27" s="5">
        <v>29</v>
      </c>
      <c r="DL27" s="5">
        <v>12</v>
      </c>
      <c r="DM27" s="5">
        <v>31</v>
      </c>
      <c r="DN27" s="5">
        <v>28</v>
      </c>
      <c r="DO27" s="5">
        <v>1</v>
      </c>
      <c r="DP27" s="7"/>
      <c r="DQ27" s="5">
        <v>5</v>
      </c>
      <c r="DR27" s="4" t="str">
        <f t="shared" si="11"/>
        <v>Bénin</v>
      </c>
      <c r="DS27" s="6" t="s">
        <v>678</v>
      </c>
      <c r="DT27" s="5">
        <v>7</v>
      </c>
      <c r="DU27" s="5">
        <v>25</v>
      </c>
      <c r="DV27" s="5">
        <v>28</v>
      </c>
      <c r="DW27" s="5">
        <v>19</v>
      </c>
      <c r="DX27" s="5">
        <v>34</v>
      </c>
      <c r="DY27" s="5">
        <v>12</v>
      </c>
      <c r="DZ27" s="5">
        <v>1</v>
      </c>
      <c r="EA27" s="7"/>
      <c r="EB27" s="5">
        <v>5</v>
      </c>
    </row>
    <row r="28" spans="1:132" ht="36" x14ac:dyDescent="0.25">
      <c r="A28" s="4" t="str">
        <f t="shared" si="0"/>
        <v>Laos</v>
      </c>
      <c r="B28" s="6" t="s">
        <v>673</v>
      </c>
      <c r="C28" s="5">
        <v>8</v>
      </c>
      <c r="D28" s="5">
        <v>15</v>
      </c>
      <c r="E28" s="5">
        <v>29</v>
      </c>
      <c r="F28" s="5">
        <v>4</v>
      </c>
      <c r="G28" s="5">
        <v>34</v>
      </c>
      <c r="H28" s="5">
        <v>5</v>
      </c>
      <c r="I28" s="5">
        <v>1</v>
      </c>
      <c r="J28" s="7"/>
      <c r="K28" s="5">
        <v>5</v>
      </c>
      <c r="L28" s="4" t="str">
        <f t="shared" si="1"/>
        <v>Laos</v>
      </c>
      <c r="M28" s="6" t="s">
        <v>673</v>
      </c>
      <c r="N28" s="5">
        <v>8</v>
      </c>
      <c r="O28" s="5">
        <v>18</v>
      </c>
      <c r="P28" s="5">
        <v>31</v>
      </c>
      <c r="Q28" s="5">
        <v>8</v>
      </c>
      <c r="R28" s="5">
        <v>38</v>
      </c>
      <c r="S28" s="5">
        <v>14</v>
      </c>
      <c r="T28" s="5">
        <v>2</v>
      </c>
      <c r="U28" s="7"/>
      <c r="V28" s="5">
        <v>5</v>
      </c>
      <c r="W28" s="4" t="str">
        <f t="shared" si="2"/>
        <v>Philippines</v>
      </c>
      <c r="X28" s="6" t="s">
        <v>689</v>
      </c>
      <c r="Y28" s="5">
        <v>7</v>
      </c>
      <c r="Z28" s="5">
        <v>22</v>
      </c>
      <c r="AA28" s="5">
        <v>32</v>
      </c>
      <c r="AB28" s="5">
        <v>16</v>
      </c>
      <c r="AC28" s="5">
        <v>35</v>
      </c>
      <c r="AD28" s="5">
        <v>12</v>
      </c>
      <c r="AE28" s="5">
        <v>3</v>
      </c>
      <c r="AF28" s="7"/>
      <c r="AG28" s="5">
        <v>5</v>
      </c>
      <c r="AH28" s="4" t="str">
        <f t="shared" si="3"/>
        <v>Afrique du Sud</v>
      </c>
      <c r="AI28" s="6" t="s">
        <v>648</v>
      </c>
      <c r="AJ28" s="5">
        <v>8</v>
      </c>
      <c r="AK28" s="5">
        <v>13</v>
      </c>
      <c r="AL28" s="5">
        <v>23</v>
      </c>
      <c r="AM28" s="5">
        <v>3</v>
      </c>
      <c r="AN28" s="5">
        <v>40</v>
      </c>
      <c r="AO28" s="5">
        <v>47</v>
      </c>
      <c r="AP28" s="5">
        <v>6</v>
      </c>
      <c r="AQ28" s="7"/>
      <c r="AR28" s="5">
        <v>5</v>
      </c>
      <c r="AS28" s="4" t="str">
        <f t="shared" si="4"/>
        <v>Turquie</v>
      </c>
      <c r="AT28" s="6" t="s">
        <v>754</v>
      </c>
      <c r="AU28" s="5">
        <v>9</v>
      </c>
      <c r="AV28" s="5">
        <v>13</v>
      </c>
      <c r="AW28" s="5">
        <v>22</v>
      </c>
      <c r="AX28" s="5">
        <v>3</v>
      </c>
      <c r="AY28" s="5">
        <v>34</v>
      </c>
      <c r="AZ28" s="5">
        <v>37</v>
      </c>
      <c r="BA28" s="5">
        <v>8</v>
      </c>
      <c r="BB28" s="7"/>
      <c r="BC28" s="5">
        <v>5</v>
      </c>
      <c r="BD28" s="4" t="str">
        <f t="shared" si="5"/>
        <v>Albanie</v>
      </c>
      <c r="BE28" s="6" t="s">
        <v>762</v>
      </c>
      <c r="BF28" s="5">
        <v>11</v>
      </c>
      <c r="BG28" s="5">
        <v>17</v>
      </c>
      <c r="BH28" s="5">
        <v>27</v>
      </c>
      <c r="BI28" s="5">
        <v>11</v>
      </c>
      <c r="BJ28" s="5">
        <v>36</v>
      </c>
      <c r="BK28" s="5">
        <v>28</v>
      </c>
      <c r="BL28" s="5">
        <v>6</v>
      </c>
      <c r="BM28" s="7"/>
      <c r="BN28" s="5">
        <v>5</v>
      </c>
      <c r="BO28" s="4" t="str">
        <f t="shared" si="6"/>
        <v>Roumanie</v>
      </c>
      <c r="BP28" s="6" t="s">
        <v>782</v>
      </c>
      <c r="BQ28" s="5">
        <v>11</v>
      </c>
      <c r="BR28" s="5">
        <v>17</v>
      </c>
      <c r="BS28" s="5">
        <v>31</v>
      </c>
      <c r="BT28" s="5">
        <v>8</v>
      </c>
      <c r="BU28" s="5">
        <v>38</v>
      </c>
      <c r="BV28" s="5">
        <v>52</v>
      </c>
      <c r="BW28" s="5">
        <v>10</v>
      </c>
      <c r="BX28" s="7"/>
      <c r="BY28" s="5">
        <v>5</v>
      </c>
      <c r="BZ28" s="4" t="str">
        <f t="shared" si="7"/>
        <v>Afghanistan</v>
      </c>
      <c r="CA28" s="6" t="s">
        <v>770</v>
      </c>
      <c r="CB28" s="5">
        <v>11</v>
      </c>
      <c r="CC28" s="5">
        <v>15</v>
      </c>
      <c r="CD28" s="5">
        <v>33</v>
      </c>
      <c r="CE28" s="5">
        <v>8</v>
      </c>
      <c r="CF28" s="5">
        <v>40</v>
      </c>
      <c r="CG28" s="5">
        <v>3</v>
      </c>
      <c r="CH28" s="5">
        <v>0</v>
      </c>
      <c r="CI28" s="7"/>
      <c r="CJ28" s="5">
        <v>5</v>
      </c>
      <c r="CK28" s="4" t="str">
        <f t="shared" si="8"/>
        <v>Espagne</v>
      </c>
      <c r="CL28" s="6" t="s">
        <v>771</v>
      </c>
      <c r="CM28" s="5">
        <v>9</v>
      </c>
      <c r="CN28" s="5">
        <v>15</v>
      </c>
      <c r="CO28" s="5">
        <v>26</v>
      </c>
      <c r="CP28" s="5">
        <v>4</v>
      </c>
      <c r="CQ28" s="5">
        <v>35</v>
      </c>
      <c r="CR28" s="5">
        <v>31</v>
      </c>
      <c r="CS28" s="5">
        <v>6</v>
      </c>
      <c r="CT28" s="7"/>
      <c r="CU28" s="5">
        <v>5</v>
      </c>
      <c r="CV28" s="4" t="str">
        <f t="shared" si="9"/>
        <v>Maroc</v>
      </c>
      <c r="CW28" s="6" t="s">
        <v>739</v>
      </c>
      <c r="CX28" s="5">
        <v>8</v>
      </c>
      <c r="CY28" s="5">
        <v>15</v>
      </c>
      <c r="CZ28" s="5">
        <v>29</v>
      </c>
      <c r="DA28" s="5">
        <v>4</v>
      </c>
      <c r="DB28" s="5">
        <v>39</v>
      </c>
      <c r="DC28" s="5">
        <v>22</v>
      </c>
      <c r="DD28" s="5">
        <v>4</v>
      </c>
      <c r="DE28" s="7"/>
      <c r="DF28" s="5">
        <v>5</v>
      </c>
      <c r="DG28" s="4" t="str">
        <f t="shared" si="10"/>
        <v>Nigéria</v>
      </c>
      <c r="DH28" s="6" t="s">
        <v>687</v>
      </c>
      <c r="DI28" s="5">
        <v>7</v>
      </c>
      <c r="DJ28" s="5">
        <v>25</v>
      </c>
      <c r="DK28" s="5">
        <v>32</v>
      </c>
      <c r="DL28" s="5">
        <v>21</v>
      </c>
      <c r="DM28" s="5">
        <v>36</v>
      </c>
      <c r="DN28" s="5">
        <v>68</v>
      </c>
      <c r="DO28" s="5">
        <v>7</v>
      </c>
      <c r="DP28" s="7"/>
      <c r="DQ28" s="5">
        <v>5</v>
      </c>
      <c r="DR28" s="4" t="str">
        <f t="shared" si="11"/>
        <v>Nigéria</v>
      </c>
      <c r="DS28" s="6" t="s">
        <v>687</v>
      </c>
      <c r="DT28" s="5">
        <v>7</v>
      </c>
      <c r="DU28" s="5">
        <v>25</v>
      </c>
      <c r="DV28" s="5">
        <v>32</v>
      </c>
      <c r="DW28" s="5">
        <v>19</v>
      </c>
      <c r="DX28" s="5">
        <v>38</v>
      </c>
      <c r="DY28" s="5">
        <v>24</v>
      </c>
      <c r="DZ28" s="5">
        <v>2</v>
      </c>
      <c r="EA28" s="7"/>
      <c r="EB28" s="5">
        <v>5</v>
      </c>
    </row>
    <row r="29" spans="1:132" ht="60" x14ac:dyDescent="0.25">
      <c r="A29" s="4" t="str">
        <f t="shared" si="0"/>
        <v>Inde</v>
      </c>
      <c r="B29" s="6" t="s">
        <v>674</v>
      </c>
      <c r="C29" s="5">
        <v>8</v>
      </c>
      <c r="D29" s="5">
        <v>14</v>
      </c>
      <c r="E29" s="5">
        <v>28</v>
      </c>
      <c r="F29" s="5">
        <v>7</v>
      </c>
      <c r="G29" s="5">
        <v>31</v>
      </c>
      <c r="H29" s="5">
        <v>10</v>
      </c>
      <c r="I29" s="5">
        <v>0</v>
      </c>
      <c r="J29" s="7"/>
      <c r="K29" s="5">
        <v>5</v>
      </c>
      <c r="L29" s="4" t="str">
        <f t="shared" si="1"/>
        <v>Afrique du Sud</v>
      </c>
      <c r="M29" s="6" t="s">
        <v>658</v>
      </c>
      <c r="N29" s="5">
        <v>8</v>
      </c>
      <c r="O29" s="5">
        <v>18</v>
      </c>
      <c r="P29" s="5">
        <v>27</v>
      </c>
      <c r="Q29" s="5">
        <v>8</v>
      </c>
      <c r="R29" s="5">
        <v>41</v>
      </c>
      <c r="S29" s="5">
        <v>32</v>
      </c>
      <c r="T29" s="5">
        <v>10</v>
      </c>
      <c r="U29" s="7"/>
      <c r="V29" s="5">
        <v>5</v>
      </c>
      <c r="W29" s="4" t="str">
        <f t="shared" si="2"/>
        <v>République Dominicaine</v>
      </c>
      <c r="X29" s="6" t="s">
        <v>690</v>
      </c>
      <c r="Y29" s="5">
        <v>7</v>
      </c>
      <c r="Z29" s="5">
        <v>20</v>
      </c>
      <c r="AA29" s="5">
        <v>30</v>
      </c>
      <c r="AB29" s="5">
        <v>16</v>
      </c>
      <c r="AC29" s="5">
        <v>33</v>
      </c>
      <c r="AD29" s="5">
        <v>47</v>
      </c>
      <c r="AE29" s="5">
        <v>5</v>
      </c>
      <c r="AF29" s="7"/>
      <c r="AG29" s="5">
        <v>5</v>
      </c>
      <c r="AH29" s="4" t="str">
        <f t="shared" si="3"/>
        <v>Espagne</v>
      </c>
      <c r="AI29" s="6" t="s">
        <v>691</v>
      </c>
      <c r="AJ29" s="5">
        <v>8</v>
      </c>
      <c r="AK29" s="5">
        <v>17</v>
      </c>
      <c r="AL29" s="5">
        <v>23</v>
      </c>
      <c r="AM29" s="5">
        <v>10</v>
      </c>
      <c r="AN29" s="5">
        <v>34</v>
      </c>
      <c r="AO29" s="5">
        <v>12</v>
      </c>
      <c r="AP29" s="5">
        <v>3</v>
      </c>
      <c r="AQ29" s="7"/>
      <c r="AR29" s="5">
        <v>5</v>
      </c>
      <c r="AS29" s="4" t="str">
        <f t="shared" si="4"/>
        <v>Maroc</v>
      </c>
      <c r="AT29" s="6" t="s">
        <v>739</v>
      </c>
      <c r="AU29" s="5">
        <v>9</v>
      </c>
      <c r="AV29" s="5">
        <v>15</v>
      </c>
      <c r="AW29" s="5">
        <v>30</v>
      </c>
      <c r="AX29" s="5">
        <v>7</v>
      </c>
      <c r="AY29" s="5">
        <v>43</v>
      </c>
      <c r="AZ29" s="5">
        <v>14</v>
      </c>
      <c r="BA29" s="5">
        <v>2</v>
      </c>
      <c r="BB29" s="7"/>
      <c r="BC29" s="5">
        <v>5</v>
      </c>
      <c r="BD29" s="4" t="str">
        <f t="shared" si="5"/>
        <v>Arménie</v>
      </c>
      <c r="BE29" s="6" t="s">
        <v>774</v>
      </c>
      <c r="BF29" s="5">
        <v>11</v>
      </c>
      <c r="BG29" s="5">
        <v>14</v>
      </c>
      <c r="BH29" s="5">
        <v>31</v>
      </c>
      <c r="BI29" s="5">
        <v>6</v>
      </c>
      <c r="BJ29" s="5">
        <v>36</v>
      </c>
      <c r="BK29" s="5">
        <v>23</v>
      </c>
      <c r="BL29" s="5">
        <v>6</v>
      </c>
      <c r="BM29" s="7"/>
      <c r="BN29" s="5">
        <v>5</v>
      </c>
      <c r="BO29" s="4" t="str">
        <f t="shared" si="6"/>
        <v>Italie</v>
      </c>
      <c r="BP29" s="6" t="s">
        <v>764</v>
      </c>
      <c r="BQ29" s="5">
        <v>11</v>
      </c>
      <c r="BR29" s="5">
        <v>21</v>
      </c>
      <c r="BS29" s="5">
        <v>31</v>
      </c>
      <c r="BT29" s="5">
        <v>12</v>
      </c>
      <c r="BU29" s="5">
        <v>35</v>
      </c>
      <c r="BV29" s="5">
        <v>14</v>
      </c>
      <c r="BW29" s="5">
        <v>1</v>
      </c>
      <c r="BX29" s="7"/>
      <c r="BY29" s="5">
        <v>5</v>
      </c>
      <c r="BZ29" s="4" t="str">
        <f t="shared" si="7"/>
        <v>Albanie</v>
      </c>
      <c r="CA29" s="6" t="s">
        <v>762</v>
      </c>
      <c r="CB29" s="5">
        <v>11</v>
      </c>
      <c r="CC29" s="5">
        <v>19</v>
      </c>
      <c r="CD29" s="5">
        <v>30</v>
      </c>
      <c r="CE29" s="5">
        <v>14</v>
      </c>
      <c r="CF29" s="5">
        <v>39</v>
      </c>
      <c r="CG29" s="5">
        <v>26</v>
      </c>
      <c r="CH29" s="5">
        <v>3</v>
      </c>
      <c r="CI29" s="7"/>
      <c r="CJ29" s="5">
        <v>5</v>
      </c>
      <c r="CK29" s="4" t="str">
        <f t="shared" si="8"/>
        <v>Tunisie</v>
      </c>
      <c r="CL29" s="6" t="s">
        <v>743</v>
      </c>
      <c r="CM29" s="5">
        <v>9</v>
      </c>
      <c r="CN29" s="5">
        <v>20</v>
      </c>
      <c r="CO29" s="5">
        <v>32</v>
      </c>
      <c r="CP29" s="5">
        <v>11</v>
      </c>
      <c r="CQ29" s="5">
        <v>43</v>
      </c>
      <c r="CR29" s="5">
        <v>32</v>
      </c>
      <c r="CS29" s="5">
        <v>7</v>
      </c>
      <c r="CT29" s="7"/>
      <c r="CU29" s="5">
        <v>5</v>
      </c>
      <c r="CV29" s="4" t="str">
        <f t="shared" si="9"/>
        <v>Afrique du Sud</v>
      </c>
      <c r="CW29" s="6" t="s">
        <v>658</v>
      </c>
      <c r="CX29" s="5">
        <v>8</v>
      </c>
      <c r="CY29" s="5">
        <v>13</v>
      </c>
      <c r="CZ29" s="5">
        <v>22</v>
      </c>
      <c r="DA29" s="5">
        <v>4</v>
      </c>
      <c r="DB29" s="5">
        <v>37</v>
      </c>
      <c r="DC29" s="5">
        <v>55</v>
      </c>
      <c r="DD29" s="5">
        <v>11</v>
      </c>
      <c r="DE29" s="7"/>
      <c r="DF29" s="5">
        <v>5</v>
      </c>
      <c r="DG29" s="4" t="str">
        <f t="shared" si="10"/>
        <v>Turquie</v>
      </c>
      <c r="DH29" s="6" t="s">
        <v>728</v>
      </c>
      <c r="DI29" s="5">
        <v>7</v>
      </c>
      <c r="DJ29" s="5">
        <v>15</v>
      </c>
      <c r="DK29" s="5">
        <v>24</v>
      </c>
      <c r="DL29" s="5">
        <v>4</v>
      </c>
      <c r="DM29" s="5">
        <v>31</v>
      </c>
      <c r="DN29" s="5">
        <v>67</v>
      </c>
      <c r="DO29" s="5">
        <v>7</v>
      </c>
      <c r="DP29" s="7"/>
      <c r="DQ29" s="5">
        <v>5</v>
      </c>
      <c r="DR29" s="4" t="str">
        <f t="shared" si="11"/>
        <v>Etats-Unis</v>
      </c>
      <c r="DS29" s="6" t="s">
        <v>711</v>
      </c>
      <c r="DT29" s="5">
        <v>7</v>
      </c>
      <c r="DU29" s="5">
        <v>18</v>
      </c>
      <c r="DV29" s="5">
        <v>25</v>
      </c>
      <c r="DW29" s="5">
        <v>-1</v>
      </c>
      <c r="DX29" s="5">
        <v>34</v>
      </c>
      <c r="DY29" s="5">
        <v>50</v>
      </c>
      <c r="DZ29" s="5">
        <v>7</v>
      </c>
      <c r="EA29" s="7"/>
      <c r="EB29" s="5">
        <v>5</v>
      </c>
    </row>
    <row r="30" spans="1:132" ht="48" x14ac:dyDescent="0.25">
      <c r="A30" s="4" t="str">
        <f t="shared" si="0"/>
        <v>Australie</v>
      </c>
      <c r="B30" s="6" t="s">
        <v>675</v>
      </c>
      <c r="C30" s="5">
        <v>8</v>
      </c>
      <c r="D30" s="5">
        <v>15</v>
      </c>
      <c r="E30" s="5">
        <v>27</v>
      </c>
      <c r="F30" s="5">
        <v>6</v>
      </c>
      <c r="G30" s="5">
        <v>45</v>
      </c>
      <c r="H30" s="5">
        <v>47</v>
      </c>
      <c r="I30" s="5">
        <v>9</v>
      </c>
      <c r="J30" s="7"/>
      <c r="K30" s="5">
        <v>5</v>
      </c>
      <c r="L30" s="4" t="str">
        <f t="shared" si="1"/>
        <v>Etats-Unis</v>
      </c>
      <c r="M30" s="6" t="s">
        <v>711</v>
      </c>
      <c r="N30" s="5">
        <v>8</v>
      </c>
      <c r="O30" s="5">
        <v>17</v>
      </c>
      <c r="P30" s="5">
        <v>25</v>
      </c>
      <c r="Q30" s="5">
        <v>-3</v>
      </c>
      <c r="R30" s="5">
        <v>32</v>
      </c>
      <c r="S30" s="5">
        <v>52</v>
      </c>
      <c r="T30" s="5">
        <v>6</v>
      </c>
      <c r="U30" s="7"/>
      <c r="V30" s="5">
        <v>5</v>
      </c>
      <c r="W30" s="4" t="str">
        <f t="shared" si="2"/>
        <v>Laos</v>
      </c>
      <c r="X30" s="6" t="s">
        <v>673</v>
      </c>
      <c r="Y30" s="5">
        <v>7</v>
      </c>
      <c r="Z30" s="5">
        <v>20</v>
      </c>
      <c r="AA30" s="5">
        <v>34</v>
      </c>
      <c r="AB30" s="5">
        <v>12</v>
      </c>
      <c r="AC30" s="5">
        <v>39</v>
      </c>
      <c r="AD30" s="5">
        <v>37</v>
      </c>
      <c r="AE30" s="5">
        <v>4</v>
      </c>
      <c r="AF30" s="7"/>
      <c r="AG30" s="5">
        <v>5</v>
      </c>
      <c r="AH30" s="4" t="str">
        <f t="shared" si="3"/>
        <v>Algérie</v>
      </c>
      <c r="AI30" s="6" t="s">
        <v>734</v>
      </c>
      <c r="AJ30" s="5">
        <v>7</v>
      </c>
      <c r="AK30" s="5">
        <v>14</v>
      </c>
      <c r="AL30" s="5">
        <v>21</v>
      </c>
      <c r="AM30" s="5">
        <v>6</v>
      </c>
      <c r="AN30" s="5">
        <v>38</v>
      </c>
      <c r="AO30" s="5">
        <v>40</v>
      </c>
      <c r="AP30" s="5">
        <v>5</v>
      </c>
      <c r="AQ30" s="7"/>
      <c r="AR30" s="5">
        <v>5</v>
      </c>
      <c r="AS30" s="4" t="str">
        <f t="shared" si="4"/>
        <v>Chine</v>
      </c>
      <c r="AT30" s="6" t="s">
        <v>755</v>
      </c>
      <c r="AU30" s="5">
        <v>9</v>
      </c>
      <c r="AV30" s="5">
        <v>14</v>
      </c>
      <c r="AW30" s="5">
        <v>28</v>
      </c>
      <c r="AX30" s="5">
        <v>3</v>
      </c>
      <c r="AY30" s="5">
        <v>37</v>
      </c>
      <c r="AZ30" s="5">
        <v>34</v>
      </c>
      <c r="BA30" s="5">
        <v>6</v>
      </c>
      <c r="BB30" s="7"/>
      <c r="BC30" s="5">
        <v>5</v>
      </c>
      <c r="BD30" s="4" t="str">
        <f t="shared" si="5"/>
        <v>Croatie</v>
      </c>
      <c r="BE30" s="6" t="s">
        <v>775</v>
      </c>
      <c r="BF30" s="5">
        <v>10</v>
      </c>
      <c r="BG30" s="5">
        <v>19</v>
      </c>
      <c r="BH30" s="5">
        <v>26</v>
      </c>
      <c r="BI30" s="5">
        <v>11</v>
      </c>
      <c r="BJ30" s="5">
        <v>35</v>
      </c>
      <c r="BK30" s="5">
        <v>47</v>
      </c>
      <c r="BL30" s="5">
        <v>6</v>
      </c>
      <c r="BM30" s="7"/>
      <c r="BN30" s="5">
        <v>5</v>
      </c>
      <c r="BO30" s="4" t="str">
        <f t="shared" si="6"/>
        <v>Libye</v>
      </c>
      <c r="BP30" s="6" t="s">
        <v>735</v>
      </c>
      <c r="BQ30" s="5">
        <v>11</v>
      </c>
      <c r="BR30" s="5">
        <v>23</v>
      </c>
      <c r="BS30" s="5">
        <v>30</v>
      </c>
      <c r="BT30" s="5">
        <v>16</v>
      </c>
      <c r="BU30" s="5">
        <v>45</v>
      </c>
      <c r="BV30" s="5">
        <v>0</v>
      </c>
      <c r="BW30" s="5">
        <v>0</v>
      </c>
      <c r="BX30" s="7"/>
      <c r="BY30" s="5">
        <v>5</v>
      </c>
      <c r="BZ30" s="4" t="str">
        <f t="shared" si="7"/>
        <v>Albanie</v>
      </c>
      <c r="CA30" s="6" t="s">
        <v>783</v>
      </c>
      <c r="CB30" s="5">
        <v>11</v>
      </c>
      <c r="CC30" s="5">
        <v>17</v>
      </c>
      <c r="CD30" s="5">
        <v>31</v>
      </c>
      <c r="CE30" s="5">
        <v>10</v>
      </c>
      <c r="CF30" s="5">
        <v>40</v>
      </c>
      <c r="CG30" s="5">
        <v>32</v>
      </c>
      <c r="CH30" s="5">
        <v>4</v>
      </c>
      <c r="CI30" s="7"/>
      <c r="CJ30" s="5">
        <v>5</v>
      </c>
      <c r="CK30" s="4" t="str">
        <f t="shared" si="8"/>
        <v>Etats-Unis</v>
      </c>
      <c r="CL30" s="6" t="s">
        <v>793</v>
      </c>
      <c r="CM30" s="5">
        <v>9</v>
      </c>
      <c r="CN30" s="5">
        <v>21</v>
      </c>
      <c r="CO30" s="5">
        <v>32</v>
      </c>
      <c r="CP30" s="5">
        <v>2</v>
      </c>
      <c r="CQ30" s="5">
        <v>40</v>
      </c>
      <c r="CR30" s="5">
        <v>68</v>
      </c>
      <c r="CS30" s="5">
        <v>6</v>
      </c>
      <c r="CT30" s="7"/>
      <c r="CU30" s="5">
        <v>5</v>
      </c>
      <c r="CV30" s="4" t="str">
        <f t="shared" si="9"/>
        <v>Etats-Unis</v>
      </c>
      <c r="CW30" s="6" t="s">
        <v>789</v>
      </c>
      <c r="CX30" s="5">
        <v>8</v>
      </c>
      <c r="CY30" s="5">
        <v>13</v>
      </c>
      <c r="CZ30" s="5">
        <v>21</v>
      </c>
      <c r="DA30" s="5">
        <v>6</v>
      </c>
      <c r="DB30" s="5">
        <v>37</v>
      </c>
      <c r="DC30" s="5">
        <v>24</v>
      </c>
      <c r="DD30" s="5">
        <v>4</v>
      </c>
      <c r="DE30" s="7"/>
      <c r="DF30" s="5">
        <v>5</v>
      </c>
      <c r="DG30" s="4" t="str">
        <f t="shared" si="10"/>
        <v>Chine</v>
      </c>
      <c r="DH30" s="6" t="s">
        <v>694</v>
      </c>
      <c r="DI30" s="5">
        <v>7</v>
      </c>
      <c r="DJ30" s="5">
        <v>19</v>
      </c>
      <c r="DK30" s="5">
        <v>24</v>
      </c>
      <c r="DL30" s="5">
        <v>7</v>
      </c>
      <c r="DM30" s="5">
        <v>29</v>
      </c>
      <c r="DN30" s="5">
        <v>42</v>
      </c>
      <c r="DO30" s="5">
        <v>2</v>
      </c>
      <c r="DP30" s="7"/>
      <c r="DQ30" s="5">
        <v>5</v>
      </c>
      <c r="DR30" s="4" t="str">
        <f t="shared" si="11"/>
        <v>Australie</v>
      </c>
      <c r="DS30" s="6" t="s">
        <v>675</v>
      </c>
      <c r="DT30" s="5">
        <v>7</v>
      </c>
      <c r="DU30" s="5">
        <v>13</v>
      </c>
      <c r="DV30" s="5">
        <v>25</v>
      </c>
      <c r="DW30" s="5">
        <v>4</v>
      </c>
      <c r="DX30" s="5">
        <v>45</v>
      </c>
      <c r="DY30" s="5">
        <v>57</v>
      </c>
      <c r="DZ30" s="5">
        <v>11</v>
      </c>
      <c r="EA30" s="7"/>
      <c r="EB30" s="5">
        <v>5</v>
      </c>
    </row>
    <row r="31" spans="1:132" ht="60" x14ac:dyDescent="0.25">
      <c r="A31" s="4" t="str">
        <f t="shared" si="0"/>
        <v>Australie</v>
      </c>
      <c r="B31" s="6" t="s">
        <v>676</v>
      </c>
      <c r="C31" s="5">
        <v>8</v>
      </c>
      <c r="D31" s="5">
        <v>13</v>
      </c>
      <c r="E31" s="5">
        <v>23</v>
      </c>
      <c r="F31" s="5">
        <v>4</v>
      </c>
      <c r="G31" s="5">
        <v>40</v>
      </c>
      <c r="H31" s="5">
        <v>47</v>
      </c>
      <c r="I31" s="5">
        <v>13</v>
      </c>
      <c r="J31" s="7"/>
      <c r="K31" s="5">
        <v>5</v>
      </c>
      <c r="L31" s="4" t="str">
        <f t="shared" si="1"/>
        <v>Etats-Unis</v>
      </c>
      <c r="M31" s="6" t="s">
        <v>712</v>
      </c>
      <c r="N31" s="5">
        <v>8</v>
      </c>
      <c r="O31" s="5">
        <v>20</v>
      </c>
      <c r="P31" s="5">
        <v>25</v>
      </c>
      <c r="Q31" s="5">
        <v>11</v>
      </c>
      <c r="R31" s="5">
        <v>30</v>
      </c>
      <c r="S31" s="5">
        <v>65</v>
      </c>
      <c r="T31" s="5">
        <v>11</v>
      </c>
      <c r="U31" s="7"/>
      <c r="V31" s="5">
        <v>5</v>
      </c>
      <c r="W31" s="4" t="str">
        <f t="shared" si="2"/>
        <v>Espagne</v>
      </c>
      <c r="X31" s="6" t="s">
        <v>691</v>
      </c>
      <c r="Y31" s="5">
        <v>7</v>
      </c>
      <c r="Z31" s="5">
        <v>16</v>
      </c>
      <c r="AA31" s="5">
        <v>23</v>
      </c>
      <c r="AB31" s="5">
        <v>8</v>
      </c>
      <c r="AC31" s="5">
        <v>29</v>
      </c>
      <c r="AD31" s="5">
        <v>22</v>
      </c>
      <c r="AE31" s="5">
        <v>5</v>
      </c>
      <c r="AF31" s="7"/>
      <c r="AG31" s="5">
        <v>5</v>
      </c>
      <c r="AH31" s="4" t="str">
        <f t="shared" si="3"/>
        <v>Venezuela</v>
      </c>
      <c r="AI31" s="6" t="s">
        <v>668</v>
      </c>
      <c r="AJ31" s="5">
        <v>7</v>
      </c>
      <c r="AK31" s="5">
        <v>17</v>
      </c>
      <c r="AL31" s="5">
        <v>28</v>
      </c>
      <c r="AM31" s="5">
        <v>11</v>
      </c>
      <c r="AN31" s="5">
        <v>33</v>
      </c>
      <c r="AO31" s="5">
        <v>32</v>
      </c>
      <c r="AP31" s="5">
        <v>4</v>
      </c>
      <c r="AQ31" s="7"/>
      <c r="AR31" s="5">
        <v>5</v>
      </c>
      <c r="AS31" s="4" t="str">
        <f t="shared" si="4"/>
        <v>Etats-Unis</v>
      </c>
      <c r="AT31" s="6" t="s">
        <v>756</v>
      </c>
      <c r="AU31" s="5">
        <v>9</v>
      </c>
      <c r="AV31" s="5">
        <v>13</v>
      </c>
      <c r="AW31" s="5">
        <v>23</v>
      </c>
      <c r="AX31" s="5">
        <v>4</v>
      </c>
      <c r="AY31" s="5">
        <v>38</v>
      </c>
      <c r="AZ31" s="5">
        <v>10</v>
      </c>
      <c r="BA31" s="5">
        <v>2</v>
      </c>
      <c r="BB31" s="7"/>
      <c r="BC31" s="5">
        <v>5</v>
      </c>
      <c r="BD31" s="4" t="str">
        <f t="shared" si="5"/>
        <v>Mauritanie</v>
      </c>
      <c r="BE31" s="6" t="s">
        <v>672</v>
      </c>
      <c r="BF31" s="5">
        <v>10</v>
      </c>
      <c r="BG31" s="5">
        <v>24</v>
      </c>
      <c r="BH31" s="5">
        <v>34</v>
      </c>
      <c r="BI31" s="5">
        <v>18</v>
      </c>
      <c r="BJ31" s="5">
        <v>47</v>
      </c>
      <c r="BK31" s="5">
        <v>3</v>
      </c>
      <c r="BL31" s="5">
        <v>0</v>
      </c>
      <c r="BM31" s="7"/>
      <c r="BN31" s="5">
        <v>5</v>
      </c>
      <c r="BO31" s="4" t="str">
        <f t="shared" si="6"/>
        <v>Etats-Unis</v>
      </c>
      <c r="BP31" s="6" t="s">
        <v>712</v>
      </c>
      <c r="BQ31" s="5">
        <v>11</v>
      </c>
      <c r="BR31" s="5">
        <v>24</v>
      </c>
      <c r="BS31" s="5">
        <v>29</v>
      </c>
      <c r="BT31" s="5">
        <v>17</v>
      </c>
      <c r="BU31" s="5">
        <v>30</v>
      </c>
      <c r="BV31" s="5">
        <v>22</v>
      </c>
      <c r="BW31" s="5">
        <v>14</v>
      </c>
      <c r="BX31" s="7"/>
      <c r="BY31" s="5">
        <v>5</v>
      </c>
      <c r="BZ31" s="4" t="str">
        <f t="shared" si="7"/>
        <v>Arménie</v>
      </c>
      <c r="CA31" s="6" t="s">
        <v>774</v>
      </c>
      <c r="CB31" s="5">
        <v>11</v>
      </c>
      <c r="CC31" s="5">
        <v>18</v>
      </c>
      <c r="CD31" s="5">
        <v>33</v>
      </c>
      <c r="CE31" s="5">
        <v>10</v>
      </c>
      <c r="CF31" s="5">
        <v>39</v>
      </c>
      <c r="CG31" s="5">
        <v>8</v>
      </c>
      <c r="CH31" s="5">
        <v>2</v>
      </c>
      <c r="CI31" s="7"/>
      <c r="CJ31" s="5">
        <v>5</v>
      </c>
      <c r="CK31" s="4" t="str">
        <f t="shared" si="8"/>
        <v>Etats-Unis</v>
      </c>
      <c r="CL31" s="6" t="s">
        <v>789</v>
      </c>
      <c r="CM31" s="5">
        <v>9</v>
      </c>
      <c r="CN31" s="5">
        <v>14</v>
      </c>
      <c r="CO31" s="5">
        <v>22</v>
      </c>
      <c r="CP31" s="5">
        <v>8</v>
      </c>
      <c r="CQ31" s="5">
        <v>37</v>
      </c>
      <c r="CR31" s="5">
        <v>8</v>
      </c>
      <c r="CS31" s="5">
        <v>2</v>
      </c>
      <c r="CT31" s="7"/>
      <c r="CU31" s="5">
        <v>5</v>
      </c>
      <c r="CV31" s="4" t="str">
        <f t="shared" si="9"/>
        <v>Etats-Unis</v>
      </c>
      <c r="CW31" s="6" t="s">
        <v>712</v>
      </c>
      <c r="CX31" s="5">
        <v>8</v>
      </c>
      <c r="CY31" s="5">
        <v>23</v>
      </c>
      <c r="CZ31" s="5">
        <v>29</v>
      </c>
      <c r="DA31" s="5">
        <v>17</v>
      </c>
      <c r="DB31" s="5">
        <v>33</v>
      </c>
      <c r="DC31" s="5">
        <v>47</v>
      </c>
      <c r="DD31" s="5">
        <v>13</v>
      </c>
      <c r="DE31" s="7"/>
      <c r="DF31" s="5">
        <v>5</v>
      </c>
      <c r="DG31" s="4" t="str">
        <f t="shared" si="10"/>
        <v>Brésil</v>
      </c>
      <c r="DH31" s="6" t="s">
        <v>803</v>
      </c>
      <c r="DI31" s="5">
        <v>7</v>
      </c>
      <c r="DJ31" s="5">
        <v>23</v>
      </c>
      <c r="DK31" s="5">
        <v>33</v>
      </c>
      <c r="DL31" s="5">
        <v>19</v>
      </c>
      <c r="DM31" s="5">
        <v>35</v>
      </c>
      <c r="DN31" s="5">
        <v>65</v>
      </c>
      <c r="DO31" s="5">
        <v>12</v>
      </c>
      <c r="DP31" s="7"/>
      <c r="DQ31" s="5">
        <v>5</v>
      </c>
      <c r="DR31" s="4" t="str">
        <f t="shared" si="11"/>
        <v>Bahamas</v>
      </c>
      <c r="DS31" s="6" t="s">
        <v>682</v>
      </c>
      <c r="DT31" s="5">
        <v>7</v>
      </c>
      <c r="DU31" s="5">
        <v>20</v>
      </c>
      <c r="DV31" s="5">
        <v>27</v>
      </c>
      <c r="DW31" s="5">
        <v>7</v>
      </c>
      <c r="DX31" s="5">
        <v>31</v>
      </c>
      <c r="DY31" s="5">
        <v>32</v>
      </c>
      <c r="DZ31" s="5">
        <v>6</v>
      </c>
      <c r="EA31" s="7"/>
      <c r="EB31" s="5">
        <v>5</v>
      </c>
    </row>
    <row r="32" spans="1:132" ht="48" x14ac:dyDescent="0.25">
      <c r="A32" s="4" t="str">
        <f t="shared" si="0"/>
        <v>Jamaïque</v>
      </c>
      <c r="B32" s="6" t="s">
        <v>677</v>
      </c>
      <c r="C32" s="5">
        <v>8</v>
      </c>
      <c r="D32" s="5">
        <v>20</v>
      </c>
      <c r="E32" s="5">
        <v>31</v>
      </c>
      <c r="F32" s="5">
        <v>14</v>
      </c>
      <c r="G32" s="5">
        <v>33</v>
      </c>
      <c r="H32" s="5">
        <v>22</v>
      </c>
      <c r="I32" s="5">
        <v>3</v>
      </c>
      <c r="J32" s="7"/>
      <c r="K32" s="5">
        <v>5</v>
      </c>
      <c r="L32" s="4" t="str">
        <f t="shared" si="1"/>
        <v>Australie</v>
      </c>
      <c r="M32" s="6" t="s">
        <v>661</v>
      </c>
      <c r="N32" s="5">
        <v>8</v>
      </c>
      <c r="O32" s="5">
        <v>14</v>
      </c>
      <c r="P32" s="5">
        <v>29</v>
      </c>
      <c r="Q32" s="5">
        <v>1</v>
      </c>
      <c r="R32" s="5">
        <v>40</v>
      </c>
      <c r="S32" s="5">
        <v>42</v>
      </c>
      <c r="T32" s="5">
        <v>7</v>
      </c>
      <c r="U32" s="7"/>
      <c r="V32" s="5">
        <v>5</v>
      </c>
      <c r="W32" s="4" t="str">
        <f t="shared" si="2"/>
        <v>Bangladesh</v>
      </c>
      <c r="X32" s="6" t="s">
        <v>666</v>
      </c>
      <c r="Y32" s="5">
        <v>7</v>
      </c>
      <c r="Z32" s="5">
        <v>16</v>
      </c>
      <c r="AA32" s="5">
        <v>33</v>
      </c>
      <c r="AB32" s="5">
        <v>13</v>
      </c>
      <c r="AC32" s="5">
        <v>39</v>
      </c>
      <c r="AD32" s="5">
        <v>58</v>
      </c>
      <c r="AE32" s="5">
        <v>3</v>
      </c>
      <c r="AF32" s="7"/>
      <c r="AG32" s="5">
        <v>5</v>
      </c>
      <c r="AH32" s="4" t="str">
        <f t="shared" si="3"/>
        <v>Cuba</v>
      </c>
      <c r="AI32" s="6" t="s">
        <v>713</v>
      </c>
      <c r="AJ32" s="5">
        <v>7</v>
      </c>
      <c r="AK32" s="5">
        <v>22</v>
      </c>
      <c r="AL32" s="5">
        <v>30</v>
      </c>
      <c r="AM32" s="5">
        <v>13</v>
      </c>
      <c r="AN32" s="5">
        <v>35</v>
      </c>
      <c r="AO32" s="5">
        <v>57</v>
      </c>
      <c r="AP32" s="5">
        <v>4</v>
      </c>
      <c r="AQ32" s="7"/>
      <c r="AR32" s="5">
        <v>5</v>
      </c>
      <c r="AS32" s="4" t="str">
        <f t="shared" si="4"/>
        <v>Maroc</v>
      </c>
      <c r="AT32" s="6" t="s">
        <v>740</v>
      </c>
      <c r="AU32" s="5">
        <v>9</v>
      </c>
      <c r="AV32" s="5">
        <v>14</v>
      </c>
      <c r="AW32" s="5">
        <v>24</v>
      </c>
      <c r="AX32" s="5">
        <v>6</v>
      </c>
      <c r="AY32" s="5">
        <v>40</v>
      </c>
      <c r="AZ32" s="5">
        <v>27</v>
      </c>
      <c r="BA32" s="5">
        <v>6</v>
      </c>
      <c r="BB32" s="7"/>
      <c r="BC32" s="5">
        <v>5</v>
      </c>
      <c r="BD32" s="4" t="str">
        <f t="shared" si="5"/>
        <v>Libye</v>
      </c>
      <c r="BE32" s="6" t="s">
        <v>735</v>
      </c>
      <c r="BF32" s="5">
        <v>10</v>
      </c>
      <c r="BG32" s="5">
        <v>20</v>
      </c>
      <c r="BH32" s="5">
        <v>28</v>
      </c>
      <c r="BI32" s="5">
        <v>10</v>
      </c>
      <c r="BJ32" s="5">
        <v>45</v>
      </c>
      <c r="BK32" s="5">
        <v>3</v>
      </c>
      <c r="BL32" s="5">
        <v>1</v>
      </c>
      <c r="BM32" s="7"/>
      <c r="BN32" s="5">
        <v>5</v>
      </c>
      <c r="BO32" s="4" t="str">
        <f t="shared" si="6"/>
        <v>France</v>
      </c>
      <c r="BP32" s="6" t="s">
        <v>776</v>
      </c>
      <c r="BQ32" s="5">
        <v>11</v>
      </c>
      <c r="BR32" s="5">
        <v>18</v>
      </c>
      <c r="BS32" s="5">
        <v>30</v>
      </c>
      <c r="BT32" s="5">
        <v>8</v>
      </c>
      <c r="BU32" s="5">
        <v>38</v>
      </c>
      <c r="BV32" s="5">
        <v>10</v>
      </c>
      <c r="BW32" s="5">
        <v>2</v>
      </c>
      <c r="BX32" s="7"/>
      <c r="BY32" s="5">
        <v>5</v>
      </c>
      <c r="BZ32" s="4" t="str">
        <f t="shared" si="7"/>
        <v>Azerbaïdjan</v>
      </c>
      <c r="CA32" s="6" t="s">
        <v>763</v>
      </c>
      <c r="CB32" s="5">
        <v>11</v>
      </c>
      <c r="CC32" s="5">
        <v>24</v>
      </c>
      <c r="CD32" s="5">
        <v>32</v>
      </c>
      <c r="CE32" s="5">
        <v>14</v>
      </c>
      <c r="CF32" s="5">
        <v>39</v>
      </c>
      <c r="CG32" s="5">
        <v>5</v>
      </c>
      <c r="CH32" s="5">
        <v>1</v>
      </c>
      <c r="CI32" s="7"/>
      <c r="CJ32" s="5">
        <v>5</v>
      </c>
      <c r="CK32" s="4" t="str">
        <f t="shared" si="8"/>
        <v>Etats-Unis</v>
      </c>
      <c r="CL32" s="6" t="s">
        <v>712</v>
      </c>
      <c r="CM32" s="5">
        <v>9</v>
      </c>
      <c r="CN32" s="5">
        <v>24</v>
      </c>
      <c r="CO32" s="5">
        <v>29</v>
      </c>
      <c r="CP32" s="5">
        <v>17</v>
      </c>
      <c r="CQ32" s="5">
        <v>30</v>
      </c>
      <c r="CR32" s="5">
        <v>35</v>
      </c>
      <c r="CS32" s="5">
        <v>13</v>
      </c>
      <c r="CT32" s="7"/>
      <c r="CU32" s="5">
        <v>5</v>
      </c>
      <c r="CV32" s="4" t="str">
        <f t="shared" si="9"/>
        <v>Inde</v>
      </c>
      <c r="CW32" s="6" t="s">
        <v>659</v>
      </c>
      <c r="CX32" s="5">
        <v>8</v>
      </c>
      <c r="CY32" s="5">
        <v>25</v>
      </c>
      <c r="CZ32" s="5">
        <v>33</v>
      </c>
      <c r="DA32" s="5">
        <v>21</v>
      </c>
      <c r="DB32" s="5">
        <v>37</v>
      </c>
      <c r="DC32" s="5">
        <v>63</v>
      </c>
      <c r="DD32" s="5">
        <v>3</v>
      </c>
      <c r="DE32" s="7"/>
      <c r="DF32" s="5">
        <v>5</v>
      </c>
      <c r="DG32" s="4" t="str">
        <f t="shared" si="10"/>
        <v>Nicaragua</v>
      </c>
      <c r="DH32" s="6" t="s">
        <v>684</v>
      </c>
      <c r="DI32" s="5">
        <v>7</v>
      </c>
      <c r="DJ32" s="5">
        <v>21</v>
      </c>
      <c r="DK32" s="5">
        <v>31</v>
      </c>
      <c r="DL32" s="5">
        <v>-5</v>
      </c>
      <c r="DM32" s="5">
        <v>32</v>
      </c>
      <c r="DN32" s="5">
        <v>59</v>
      </c>
      <c r="DO32" s="5">
        <v>10</v>
      </c>
      <c r="DP32" s="7"/>
      <c r="DQ32" s="5">
        <v>5</v>
      </c>
      <c r="DR32" s="4" t="str">
        <f t="shared" si="11"/>
        <v>Cap Vert</v>
      </c>
      <c r="DS32" s="6" t="s">
        <v>683</v>
      </c>
      <c r="DT32" s="5">
        <v>7</v>
      </c>
      <c r="DU32" s="5">
        <v>23</v>
      </c>
      <c r="DV32" s="5">
        <v>27</v>
      </c>
      <c r="DW32" s="5">
        <v>18</v>
      </c>
      <c r="DX32" s="5">
        <v>32</v>
      </c>
      <c r="DY32" s="5">
        <v>3</v>
      </c>
      <c r="DZ32" s="5">
        <v>0</v>
      </c>
      <c r="EA32" s="7"/>
      <c r="EB32" s="5">
        <v>5</v>
      </c>
    </row>
    <row r="33" spans="1:132" ht="48" x14ac:dyDescent="0.25">
      <c r="A33" s="4" t="str">
        <f t="shared" si="0"/>
        <v>Bénin</v>
      </c>
      <c r="B33" s="6" t="s">
        <v>678</v>
      </c>
      <c r="C33" s="5">
        <v>7</v>
      </c>
      <c r="D33" s="5">
        <v>24</v>
      </c>
      <c r="E33" s="5">
        <v>28</v>
      </c>
      <c r="F33" s="5">
        <v>19</v>
      </c>
      <c r="G33" s="5">
        <v>31</v>
      </c>
      <c r="H33" s="5">
        <v>32</v>
      </c>
      <c r="I33" s="5">
        <v>2</v>
      </c>
      <c r="J33" s="7"/>
      <c r="K33" s="5">
        <v>5</v>
      </c>
      <c r="L33" s="4" t="str">
        <f t="shared" si="1"/>
        <v>Australie</v>
      </c>
      <c r="M33" s="6" t="s">
        <v>675</v>
      </c>
      <c r="N33" s="5">
        <v>8</v>
      </c>
      <c r="O33" s="5">
        <v>15</v>
      </c>
      <c r="P33" s="5">
        <v>27</v>
      </c>
      <c r="Q33" s="5">
        <v>4</v>
      </c>
      <c r="R33" s="5">
        <v>44</v>
      </c>
      <c r="S33" s="5">
        <v>45</v>
      </c>
      <c r="T33" s="5">
        <v>8</v>
      </c>
      <c r="U33" s="7"/>
      <c r="V33" s="5">
        <v>5</v>
      </c>
      <c r="W33" s="4" t="str">
        <f t="shared" si="2"/>
        <v>Australie</v>
      </c>
      <c r="X33" s="6" t="s">
        <v>675</v>
      </c>
      <c r="Y33" s="5">
        <v>6</v>
      </c>
      <c r="Z33" s="5">
        <v>14</v>
      </c>
      <c r="AA33" s="5">
        <v>25</v>
      </c>
      <c r="AB33" s="5">
        <v>3</v>
      </c>
      <c r="AC33" s="5">
        <v>41</v>
      </c>
      <c r="AD33" s="5">
        <v>55</v>
      </c>
      <c r="AE33" s="5">
        <v>9</v>
      </c>
      <c r="AF33" s="7"/>
      <c r="AG33" s="5">
        <v>5</v>
      </c>
      <c r="AH33" s="4" t="str">
        <f t="shared" si="3"/>
        <v>Pérou</v>
      </c>
      <c r="AI33" s="6" t="s">
        <v>688</v>
      </c>
      <c r="AJ33" s="5">
        <v>7</v>
      </c>
      <c r="AK33" s="5">
        <v>18</v>
      </c>
      <c r="AL33" s="5">
        <v>28</v>
      </c>
      <c r="AM33" s="5">
        <v>13</v>
      </c>
      <c r="AN33" s="5">
        <v>35</v>
      </c>
      <c r="AO33" s="5">
        <v>0</v>
      </c>
      <c r="AP33" s="5">
        <v>0</v>
      </c>
      <c r="AQ33" s="7"/>
      <c r="AR33" s="5">
        <v>5</v>
      </c>
      <c r="AS33" s="4" t="str">
        <f t="shared" si="4"/>
        <v>Grèce</v>
      </c>
      <c r="AT33" s="6" t="s">
        <v>757</v>
      </c>
      <c r="AU33" s="5">
        <v>9</v>
      </c>
      <c r="AV33" s="5">
        <v>15</v>
      </c>
      <c r="AW33" s="5">
        <v>26</v>
      </c>
      <c r="AX33" s="5">
        <v>5</v>
      </c>
      <c r="AY33" s="5">
        <v>37</v>
      </c>
      <c r="AZ33" s="5">
        <v>39</v>
      </c>
      <c r="BA33" s="5">
        <v>10</v>
      </c>
      <c r="BB33" s="7"/>
      <c r="BC33" s="5">
        <v>5</v>
      </c>
      <c r="BD33" s="4" t="str">
        <f t="shared" si="5"/>
        <v>Etats-Unis</v>
      </c>
      <c r="BE33" s="6" t="s">
        <v>756</v>
      </c>
      <c r="BF33" s="5">
        <v>10</v>
      </c>
      <c r="BG33" s="5">
        <v>14</v>
      </c>
      <c r="BH33" s="5">
        <v>25</v>
      </c>
      <c r="BI33" s="5">
        <v>8</v>
      </c>
      <c r="BJ33" s="5">
        <v>42</v>
      </c>
      <c r="BK33" s="5">
        <v>3</v>
      </c>
      <c r="BL33" s="5">
        <v>1</v>
      </c>
      <c r="BM33" s="7"/>
      <c r="BN33" s="5">
        <v>5</v>
      </c>
      <c r="BO33" s="4" t="str">
        <f t="shared" si="6"/>
        <v>Maroc</v>
      </c>
      <c r="BP33" s="6" t="s">
        <v>740</v>
      </c>
      <c r="BQ33" s="5">
        <v>11</v>
      </c>
      <c r="BR33" s="5">
        <v>18</v>
      </c>
      <c r="BS33" s="5">
        <v>29</v>
      </c>
      <c r="BT33" s="5">
        <v>12</v>
      </c>
      <c r="BU33" s="5">
        <v>47</v>
      </c>
      <c r="BV33" s="5">
        <v>0</v>
      </c>
      <c r="BW33" s="5">
        <v>0</v>
      </c>
      <c r="BX33" s="7"/>
      <c r="BY33" s="5">
        <v>5</v>
      </c>
      <c r="BZ33" s="4" t="str">
        <f t="shared" si="7"/>
        <v>Algérie</v>
      </c>
      <c r="CA33" s="6" t="s">
        <v>734</v>
      </c>
      <c r="CB33" s="5">
        <v>10</v>
      </c>
      <c r="CC33" s="5">
        <v>23</v>
      </c>
      <c r="CD33" s="5">
        <v>30</v>
      </c>
      <c r="CE33" s="5">
        <v>18</v>
      </c>
      <c r="CF33" s="5">
        <v>43</v>
      </c>
      <c r="CG33" s="5">
        <v>5</v>
      </c>
      <c r="CH33" s="5">
        <v>0</v>
      </c>
      <c r="CI33" s="7"/>
      <c r="CJ33" s="5">
        <v>5</v>
      </c>
      <c r="CK33" s="4" t="str">
        <f t="shared" si="8"/>
        <v>France</v>
      </c>
      <c r="CL33" s="6" t="s">
        <v>772</v>
      </c>
      <c r="CM33" s="5">
        <v>9</v>
      </c>
      <c r="CN33" s="5">
        <v>16</v>
      </c>
      <c r="CO33" s="5">
        <v>27</v>
      </c>
      <c r="CP33" s="5">
        <v>8</v>
      </c>
      <c r="CQ33" s="5">
        <v>35</v>
      </c>
      <c r="CR33" s="5">
        <v>49</v>
      </c>
      <c r="CS33" s="5">
        <v>6</v>
      </c>
      <c r="CT33" s="7"/>
      <c r="CU33" s="5">
        <v>5</v>
      </c>
      <c r="CV33" s="4" t="str">
        <f t="shared" si="9"/>
        <v>Maroc</v>
      </c>
      <c r="CW33" s="6" t="s">
        <v>740</v>
      </c>
      <c r="CX33" s="5">
        <v>8</v>
      </c>
      <c r="CY33" s="5">
        <v>15</v>
      </c>
      <c r="CZ33" s="5">
        <v>26</v>
      </c>
      <c r="DA33" s="5">
        <v>7</v>
      </c>
      <c r="DB33" s="5">
        <v>40</v>
      </c>
      <c r="DC33" s="5">
        <v>47</v>
      </c>
      <c r="DD33" s="5">
        <v>6</v>
      </c>
      <c r="DE33" s="7"/>
      <c r="DF33" s="5">
        <v>5</v>
      </c>
      <c r="DG33" s="4" t="str">
        <f t="shared" si="10"/>
        <v>Etats-Unis</v>
      </c>
      <c r="DH33" s="6" t="s">
        <v>712</v>
      </c>
      <c r="DI33" s="5">
        <v>6</v>
      </c>
      <c r="DJ33" s="5">
        <v>22</v>
      </c>
      <c r="DK33" s="5">
        <v>28</v>
      </c>
      <c r="DL33" s="5">
        <v>15</v>
      </c>
      <c r="DM33" s="5">
        <v>29</v>
      </c>
      <c r="DN33" s="5">
        <v>63</v>
      </c>
      <c r="DO33" s="5">
        <v>13</v>
      </c>
      <c r="DP33" s="7"/>
      <c r="DQ33" s="5">
        <v>5</v>
      </c>
      <c r="DR33" s="4" t="str">
        <f t="shared" si="11"/>
        <v>Birmanie</v>
      </c>
      <c r="DS33" s="6" t="s">
        <v>650</v>
      </c>
      <c r="DT33" s="5">
        <v>6</v>
      </c>
      <c r="DU33" s="5">
        <v>24</v>
      </c>
      <c r="DV33" s="5">
        <v>32</v>
      </c>
      <c r="DW33" s="5">
        <v>16</v>
      </c>
      <c r="DX33" s="5">
        <v>36</v>
      </c>
      <c r="DY33" s="5">
        <v>68</v>
      </c>
      <c r="DZ33" s="5">
        <v>3</v>
      </c>
      <c r="EA33" s="7"/>
      <c r="EB33" s="5">
        <v>5</v>
      </c>
    </row>
    <row r="34" spans="1:132" ht="48" x14ac:dyDescent="0.25">
      <c r="A34" s="4" t="str">
        <f t="shared" si="0"/>
        <v>Togo</v>
      </c>
      <c r="B34" s="6" t="s">
        <v>679</v>
      </c>
      <c r="C34" s="5">
        <v>7</v>
      </c>
      <c r="D34" s="5">
        <v>24</v>
      </c>
      <c r="E34" s="5">
        <v>32</v>
      </c>
      <c r="F34" s="5">
        <v>15</v>
      </c>
      <c r="G34" s="5">
        <v>33</v>
      </c>
      <c r="H34" s="5">
        <v>14</v>
      </c>
      <c r="I34" s="5">
        <v>1</v>
      </c>
      <c r="J34" s="7"/>
      <c r="K34" s="5">
        <v>5</v>
      </c>
      <c r="L34" s="4" t="str">
        <f t="shared" si="1"/>
        <v>Thaïlande</v>
      </c>
      <c r="M34" s="6" t="s">
        <v>662</v>
      </c>
      <c r="N34" s="5">
        <v>8</v>
      </c>
      <c r="O34" s="5">
        <v>23</v>
      </c>
      <c r="P34" s="5">
        <v>34</v>
      </c>
      <c r="Q34" s="5">
        <v>13</v>
      </c>
      <c r="R34" s="5">
        <v>42</v>
      </c>
      <c r="S34" s="5">
        <v>19</v>
      </c>
      <c r="T34" s="5">
        <v>1</v>
      </c>
      <c r="U34" s="7"/>
      <c r="V34" s="5">
        <v>5</v>
      </c>
      <c r="W34" s="4" t="str">
        <f t="shared" si="2"/>
        <v>Guatemala</v>
      </c>
      <c r="X34" s="6" t="s">
        <v>692</v>
      </c>
      <c r="Y34" s="5">
        <v>5</v>
      </c>
      <c r="Z34" s="5">
        <v>15</v>
      </c>
      <c r="AA34" s="5">
        <v>28</v>
      </c>
      <c r="AB34" s="5">
        <v>5</v>
      </c>
      <c r="AC34" s="5">
        <v>29</v>
      </c>
      <c r="AD34" s="5">
        <v>12</v>
      </c>
      <c r="AE34" s="5">
        <v>3</v>
      </c>
      <c r="AF34" s="7"/>
      <c r="AG34" s="5">
        <v>5</v>
      </c>
      <c r="AH34" s="4" t="str">
        <f t="shared" si="3"/>
        <v>Maldives</v>
      </c>
      <c r="AI34" s="6" t="s">
        <v>671</v>
      </c>
      <c r="AJ34" s="5">
        <v>7</v>
      </c>
      <c r="AK34" s="5">
        <v>28</v>
      </c>
      <c r="AL34" s="5">
        <v>32</v>
      </c>
      <c r="AM34" s="5">
        <v>22</v>
      </c>
      <c r="AN34" s="5">
        <v>38</v>
      </c>
      <c r="AO34" s="5">
        <v>57</v>
      </c>
      <c r="AP34" s="5">
        <v>3</v>
      </c>
      <c r="AQ34" s="7"/>
      <c r="AR34" s="5">
        <v>5</v>
      </c>
      <c r="AS34" s="4" t="str">
        <f t="shared" si="4"/>
        <v>Espagne</v>
      </c>
      <c r="AT34" s="6" t="s">
        <v>758</v>
      </c>
      <c r="AU34" s="5">
        <v>9</v>
      </c>
      <c r="AV34" s="5">
        <v>14</v>
      </c>
      <c r="AW34" s="5">
        <v>28</v>
      </c>
      <c r="AX34" s="5">
        <v>3</v>
      </c>
      <c r="AY34" s="5">
        <v>41</v>
      </c>
      <c r="AZ34" s="5">
        <v>40</v>
      </c>
      <c r="BA34" s="5">
        <v>6</v>
      </c>
      <c r="BB34" s="7"/>
      <c r="BC34" s="5">
        <v>5</v>
      </c>
      <c r="BD34" s="4" t="str">
        <f t="shared" si="5"/>
        <v>Etats-Unis</v>
      </c>
      <c r="BE34" s="6" t="s">
        <v>712</v>
      </c>
      <c r="BF34" s="5">
        <v>10</v>
      </c>
      <c r="BG34" s="5">
        <v>23</v>
      </c>
      <c r="BH34" s="5">
        <v>28</v>
      </c>
      <c r="BI34" s="5">
        <v>17</v>
      </c>
      <c r="BJ34" s="5">
        <v>32</v>
      </c>
      <c r="BK34" s="5">
        <v>17</v>
      </c>
      <c r="BL34" s="5">
        <v>12</v>
      </c>
      <c r="BM34" s="7"/>
      <c r="BN34" s="5">
        <v>5</v>
      </c>
      <c r="BO34" s="4" t="str">
        <f t="shared" si="6"/>
        <v>Espagne</v>
      </c>
      <c r="BP34" s="6" t="s">
        <v>751</v>
      </c>
      <c r="BQ34" s="5">
        <v>11</v>
      </c>
      <c r="BR34" s="5">
        <v>21</v>
      </c>
      <c r="BS34" s="5">
        <v>30</v>
      </c>
      <c r="BT34" s="5">
        <v>12</v>
      </c>
      <c r="BU34" s="5">
        <v>38</v>
      </c>
      <c r="BV34" s="5">
        <v>3</v>
      </c>
      <c r="BW34" s="5">
        <v>1</v>
      </c>
      <c r="BX34" s="7"/>
      <c r="BY34" s="5">
        <v>5</v>
      </c>
      <c r="BZ34" s="4" t="str">
        <f t="shared" si="7"/>
        <v>Roumanie</v>
      </c>
      <c r="CA34" s="6" t="s">
        <v>782</v>
      </c>
      <c r="CB34" s="5">
        <v>10</v>
      </c>
      <c r="CC34" s="5">
        <v>16</v>
      </c>
      <c r="CD34" s="5">
        <v>31</v>
      </c>
      <c r="CE34" s="5">
        <v>7</v>
      </c>
      <c r="CF34" s="5">
        <v>42</v>
      </c>
      <c r="CG34" s="5">
        <v>44</v>
      </c>
      <c r="CH34" s="5">
        <v>7</v>
      </c>
      <c r="CI34" s="7"/>
      <c r="CJ34" s="5">
        <v>5</v>
      </c>
      <c r="CK34" s="4" t="str">
        <f t="shared" si="8"/>
        <v>Maroc</v>
      </c>
      <c r="CL34" s="6" t="s">
        <v>740</v>
      </c>
      <c r="CM34" s="5">
        <v>9</v>
      </c>
      <c r="CN34" s="5">
        <v>18</v>
      </c>
      <c r="CO34" s="5">
        <v>28</v>
      </c>
      <c r="CP34" s="5">
        <v>8</v>
      </c>
      <c r="CQ34" s="5">
        <v>43</v>
      </c>
      <c r="CR34" s="5">
        <v>10</v>
      </c>
      <c r="CS34" s="5">
        <v>2</v>
      </c>
      <c r="CT34" s="7"/>
      <c r="CU34" s="5">
        <v>5</v>
      </c>
      <c r="CV34" s="4" t="str">
        <f t="shared" si="9"/>
        <v>Turquie</v>
      </c>
      <c r="CW34" s="6" t="s">
        <v>749</v>
      </c>
      <c r="CX34" s="5">
        <v>8</v>
      </c>
      <c r="CY34" s="5">
        <v>14</v>
      </c>
      <c r="CZ34" s="5">
        <v>25</v>
      </c>
      <c r="DA34" s="5">
        <v>-1</v>
      </c>
      <c r="DB34" s="5">
        <v>38</v>
      </c>
      <c r="DC34" s="5">
        <v>52</v>
      </c>
      <c r="DD34" s="5">
        <v>4</v>
      </c>
      <c r="DE34" s="7"/>
      <c r="DF34" s="5">
        <v>5</v>
      </c>
      <c r="DG34" s="4" t="str">
        <f t="shared" si="10"/>
        <v>Espagne</v>
      </c>
      <c r="DH34" s="6" t="s">
        <v>729</v>
      </c>
      <c r="DI34" s="5">
        <v>6</v>
      </c>
      <c r="DJ34" s="5">
        <v>13</v>
      </c>
      <c r="DK34" s="5">
        <v>20</v>
      </c>
      <c r="DL34" s="5">
        <v>5</v>
      </c>
      <c r="DM34" s="5">
        <v>26</v>
      </c>
      <c r="DN34" s="5">
        <v>26</v>
      </c>
      <c r="DO34" s="5">
        <v>4</v>
      </c>
      <c r="DP34" s="7"/>
      <c r="DQ34" s="5">
        <v>5</v>
      </c>
      <c r="DR34" s="4" t="str">
        <f t="shared" si="11"/>
        <v>Costa Rica</v>
      </c>
      <c r="DS34" s="6" t="s">
        <v>680</v>
      </c>
      <c r="DT34" s="5">
        <v>6</v>
      </c>
      <c r="DU34" s="5">
        <v>15</v>
      </c>
      <c r="DV34" s="5">
        <v>25</v>
      </c>
      <c r="DW34" s="5">
        <v>9</v>
      </c>
      <c r="DX34" s="5">
        <v>32</v>
      </c>
      <c r="DY34" s="5">
        <v>40</v>
      </c>
      <c r="DZ34" s="5">
        <v>6</v>
      </c>
      <c r="EA34" s="7"/>
      <c r="EB34" s="5">
        <v>5</v>
      </c>
    </row>
    <row r="35" spans="1:132" ht="60" x14ac:dyDescent="0.25">
      <c r="A35" s="4" t="str">
        <f t="shared" si="0"/>
        <v>Costa Rica</v>
      </c>
      <c r="B35" s="6" t="s">
        <v>680</v>
      </c>
      <c r="C35" s="5">
        <v>7</v>
      </c>
      <c r="D35" s="5">
        <v>15</v>
      </c>
      <c r="E35" s="5">
        <v>25</v>
      </c>
      <c r="F35" s="5">
        <v>9</v>
      </c>
      <c r="G35" s="5">
        <v>30</v>
      </c>
      <c r="H35" s="5">
        <v>14</v>
      </c>
      <c r="I35" s="5">
        <v>3</v>
      </c>
      <c r="J35" s="7"/>
      <c r="K35" s="5">
        <v>5</v>
      </c>
      <c r="L35" s="4" t="str">
        <f t="shared" si="1"/>
        <v>Bahamas</v>
      </c>
      <c r="M35" s="6" t="s">
        <v>682</v>
      </c>
      <c r="N35" s="5">
        <v>8</v>
      </c>
      <c r="O35" s="5">
        <v>19</v>
      </c>
      <c r="P35" s="5">
        <v>26</v>
      </c>
      <c r="Q35" s="5">
        <v>6</v>
      </c>
      <c r="R35" s="5">
        <v>31</v>
      </c>
      <c r="S35" s="5">
        <v>37</v>
      </c>
      <c r="T35" s="5">
        <v>5</v>
      </c>
      <c r="U35" s="7"/>
      <c r="V35" s="5">
        <v>5</v>
      </c>
      <c r="W35" s="4" t="str">
        <f t="shared" si="2"/>
        <v>Vietnam</v>
      </c>
      <c r="X35" s="6" t="s">
        <v>714</v>
      </c>
      <c r="Y35" s="5">
        <v>5</v>
      </c>
      <c r="Z35" s="5">
        <v>22</v>
      </c>
      <c r="AA35" s="5">
        <v>28</v>
      </c>
      <c r="AB35" s="5">
        <v>15</v>
      </c>
      <c r="AC35" s="5">
        <v>35</v>
      </c>
      <c r="AD35" s="5">
        <v>11</v>
      </c>
      <c r="AE35" s="5">
        <v>4</v>
      </c>
      <c r="AF35" s="7"/>
      <c r="AG35" s="5">
        <v>5</v>
      </c>
      <c r="AH35" s="4" t="str">
        <f t="shared" si="3"/>
        <v>Philippines</v>
      </c>
      <c r="AI35" s="6" t="s">
        <v>689</v>
      </c>
      <c r="AJ35" s="5">
        <v>7</v>
      </c>
      <c r="AK35" s="5">
        <v>23</v>
      </c>
      <c r="AL35" s="5">
        <v>34</v>
      </c>
      <c r="AM35" s="5">
        <v>16</v>
      </c>
      <c r="AN35" s="5">
        <v>38</v>
      </c>
      <c r="AO35" s="5">
        <v>17</v>
      </c>
      <c r="AP35" s="5">
        <v>4</v>
      </c>
      <c r="AQ35" s="7"/>
      <c r="AR35" s="5">
        <v>5</v>
      </c>
      <c r="AS35" s="4" t="str">
        <f t="shared" si="4"/>
        <v>Italie</v>
      </c>
      <c r="AT35" s="6" t="s">
        <v>759</v>
      </c>
      <c r="AU35" s="5">
        <v>9</v>
      </c>
      <c r="AV35" s="5">
        <v>15</v>
      </c>
      <c r="AW35" s="5">
        <v>23</v>
      </c>
      <c r="AX35" s="5">
        <v>6</v>
      </c>
      <c r="AY35" s="5">
        <v>33</v>
      </c>
      <c r="AZ35" s="5">
        <v>38</v>
      </c>
      <c r="BA35" s="5">
        <v>5</v>
      </c>
      <c r="BB35" s="7"/>
      <c r="BC35" s="5">
        <v>5</v>
      </c>
      <c r="BD35" s="4" t="str">
        <f t="shared" si="5"/>
        <v>France</v>
      </c>
      <c r="BE35" s="6" t="s">
        <v>776</v>
      </c>
      <c r="BF35" s="5">
        <v>10</v>
      </c>
      <c r="BG35" s="5">
        <v>16</v>
      </c>
      <c r="BH35" s="5">
        <v>27</v>
      </c>
      <c r="BI35" s="5">
        <v>5</v>
      </c>
      <c r="BJ35" s="5">
        <v>38</v>
      </c>
      <c r="BK35" s="5">
        <v>23</v>
      </c>
      <c r="BL35" s="5">
        <v>4</v>
      </c>
      <c r="BM35" s="7"/>
      <c r="BN35" s="5">
        <v>5</v>
      </c>
      <c r="BO35" s="4" t="str">
        <f t="shared" si="6"/>
        <v>Russie</v>
      </c>
      <c r="BP35" s="6" t="s">
        <v>752</v>
      </c>
      <c r="BQ35" s="5">
        <v>11</v>
      </c>
      <c r="BR35" s="5">
        <v>19</v>
      </c>
      <c r="BS35" s="5">
        <v>32</v>
      </c>
      <c r="BT35" s="5">
        <v>11</v>
      </c>
      <c r="BU35" s="5">
        <v>38</v>
      </c>
      <c r="BV35" s="5">
        <v>10</v>
      </c>
      <c r="BW35" s="5">
        <v>4</v>
      </c>
      <c r="BX35" s="7"/>
      <c r="BY35" s="5">
        <v>5</v>
      </c>
      <c r="BZ35" s="4" t="str">
        <f t="shared" si="7"/>
        <v>Oman</v>
      </c>
      <c r="CA35" s="6" t="s">
        <v>654</v>
      </c>
      <c r="CB35" s="5">
        <v>10</v>
      </c>
      <c r="CC35" s="5">
        <v>30</v>
      </c>
      <c r="CD35" s="5">
        <v>34</v>
      </c>
      <c r="CE35" s="5">
        <v>24</v>
      </c>
      <c r="CF35" s="5">
        <v>43</v>
      </c>
      <c r="CG35" s="5">
        <v>0</v>
      </c>
      <c r="CH35" s="5">
        <v>0</v>
      </c>
      <c r="CI35" s="7"/>
      <c r="CJ35" s="5">
        <v>5</v>
      </c>
      <c r="CK35" s="4" t="str">
        <f t="shared" si="8"/>
        <v>Espagne</v>
      </c>
      <c r="CL35" s="6" t="s">
        <v>758</v>
      </c>
      <c r="CM35" s="5">
        <v>9</v>
      </c>
      <c r="CN35" s="5">
        <v>19</v>
      </c>
      <c r="CO35" s="5">
        <v>33</v>
      </c>
      <c r="CP35" s="5">
        <v>9</v>
      </c>
      <c r="CQ35" s="5">
        <v>40</v>
      </c>
      <c r="CR35" s="5">
        <v>18</v>
      </c>
      <c r="CS35" s="5">
        <v>2</v>
      </c>
      <c r="CT35" s="7"/>
      <c r="CU35" s="5">
        <v>5</v>
      </c>
      <c r="CV35" s="4" t="str">
        <f t="shared" si="9"/>
        <v>Turquie</v>
      </c>
      <c r="CW35" s="6" t="s">
        <v>750</v>
      </c>
      <c r="CX35" s="5">
        <v>8</v>
      </c>
      <c r="CY35" s="5">
        <v>14</v>
      </c>
      <c r="CZ35" s="5">
        <v>26</v>
      </c>
      <c r="DA35" s="5">
        <v>-1</v>
      </c>
      <c r="DB35" s="5">
        <v>38</v>
      </c>
      <c r="DC35" s="5">
        <v>54</v>
      </c>
      <c r="DD35" s="5">
        <v>5</v>
      </c>
      <c r="DE35" s="7"/>
      <c r="DF35" s="5">
        <v>5</v>
      </c>
      <c r="DG35" s="4" t="str">
        <f t="shared" si="10"/>
        <v>Espagne</v>
      </c>
      <c r="DH35" s="6" t="s">
        <v>691</v>
      </c>
      <c r="DI35" s="5">
        <v>6</v>
      </c>
      <c r="DJ35" s="5">
        <v>19</v>
      </c>
      <c r="DK35" s="5">
        <v>25</v>
      </c>
      <c r="DL35" s="5">
        <v>11</v>
      </c>
      <c r="DM35" s="5">
        <v>30</v>
      </c>
      <c r="DN35" s="5">
        <v>52</v>
      </c>
      <c r="DO35" s="5">
        <v>7</v>
      </c>
      <c r="DP35" s="7"/>
      <c r="DQ35" s="5">
        <v>5</v>
      </c>
      <c r="DR35" s="4" t="str">
        <f t="shared" si="11"/>
        <v>Espagne</v>
      </c>
      <c r="DS35" s="6" t="s">
        <v>691</v>
      </c>
      <c r="DT35" s="5">
        <v>6</v>
      </c>
      <c r="DU35" s="5">
        <v>17</v>
      </c>
      <c r="DV35" s="5">
        <v>23</v>
      </c>
      <c r="DW35" s="5">
        <v>8</v>
      </c>
      <c r="DX35" s="5">
        <v>30</v>
      </c>
      <c r="DY35" s="5">
        <v>40</v>
      </c>
      <c r="DZ35" s="5">
        <v>8</v>
      </c>
      <c r="EA35" s="7"/>
      <c r="EB35" s="5">
        <v>5</v>
      </c>
    </row>
    <row r="36" spans="1:132" ht="48" x14ac:dyDescent="0.25">
      <c r="A36" s="4" t="str">
        <f t="shared" si="0"/>
        <v>Brésil</v>
      </c>
      <c r="B36" s="6" t="s">
        <v>681</v>
      </c>
      <c r="C36" s="5">
        <v>7</v>
      </c>
      <c r="D36" s="5">
        <v>26</v>
      </c>
      <c r="E36" s="5">
        <v>31</v>
      </c>
      <c r="F36" s="5">
        <v>22</v>
      </c>
      <c r="G36" s="5">
        <v>33</v>
      </c>
      <c r="H36" s="5">
        <v>52</v>
      </c>
      <c r="I36" s="5">
        <v>10</v>
      </c>
      <c r="J36" s="7"/>
      <c r="K36" s="5">
        <v>5</v>
      </c>
      <c r="L36" s="4" t="str">
        <f t="shared" si="1"/>
        <v>Cap Vert</v>
      </c>
      <c r="M36" s="6" t="s">
        <v>683</v>
      </c>
      <c r="N36" s="5">
        <v>8</v>
      </c>
      <c r="O36" s="5">
        <v>20</v>
      </c>
      <c r="P36" s="5">
        <v>26</v>
      </c>
      <c r="Q36" s="5">
        <v>13</v>
      </c>
      <c r="R36" s="5">
        <v>32</v>
      </c>
      <c r="S36" s="5">
        <v>0</v>
      </c>
      <c r="T36" s="5">
        <v>0</v>
      </c>
      <c r="U36" s="7"/>
      <c r="V36" s="5">
        <v>5</v>
      </c>
      <c r="W36" s="4" t="str">
        <f t="shared" si="2"/>
        <v>Vietnam</v>
      </c>
      <c r="X36" s="6" t="s">
        <v>695</v>
      </c>
      <c r="Y36" s="5">
        <v>1</v>
      </c>
      <c r="Z36" s="5">
        <v>18</v>
      </c>
      <c r="AA36" s="5">
        <v>24</v>
      </c>
      <c r="AB36" s="5">
        <v>12</v>
      </c>
      <c r="AC36" s="5">
        <v>36</v>
      </c>
      <c r="AD36" s="5">
        <v>37</v>
      </c>
      <c r="AE36" s="5">
        <v>15</v>
      </c>
      <c r="AF36" s="7"/>
      <c r="AG36" s="5">
        <v>5</v>
      </c>
      <c r="AH36" s="4" t="str">
        <f t="shared" si="3"/>
        <v>Costa Rica</v>
      </c>
      <c r="AI36" s="6" t="s">
        <v>680</v>
      </c>
      <c r="AJ36" s="5">
        <v>7</v>
      </c>
      <c r="AK36" s="5">
        <v>18</v>
      </c>
      <c r="AL36" s="5">
        <v>27</v>
      </c>
      <c r="AM36" s="5">
        <v>12</v>
      </c>
      <c r="AN36" s="5">
        <v>33</v>
      </c>
      <c r="AO36" s="5">
        <v>45</v>
      </c>
      <c r="AP36" s="5">
        <v>7</v>
      </c>
      <c r="AQ36" s="7"/>
      <c r="AR36" s="5">
        <v>5</v>
      </c>
      <c r="AS36" s="4" t="str">
        <f t="shared" si="4"/>
        <v>Italie</v>
      </c>
      <c r="AT36" s="6" t="s">
        <v>760</v>
      </c>
      <c r="AU36" s="5">
        <v>9</v>
      </c>
      <c r="AV36" s="5">
        <v>15</v>
      </c>
      <c r="AW36" s="5">
        <v>24</v>
      </c>
      <c r="AX36" s="5">
        <v>7</v>
      </c>
      <c r="AY36" s="5">
        <v>34</v>
      </c>
      <c r="AZ36" s="5">
        <v>25</v>
      </c>
      <c r="BA36" s="5">
        <v>4</v>
      </c>
      <c r="BB36" s="7"/>
      <c r="BC36" s="5">
        <v>5</v>
      </c>
      <c r="BD36" s="4" t="str">
        <f t="shared" si="5"/>
        <v>Maroc</v>
      </c>
      <c r="BE36" s="6" t="s">
        <v>740</v>
      </c>
      <c r="BF36" s="5">
        <v>10</v>
      </c>
      <c r="BG36" s="5">
        <v>17</v>
      </c>
      <c r="BH36" s="5">
        <v>27</v>
      </c>
      <c r="BI36" s="5">
        <v>7</v>
      </c>
      <c r="BJ36" s="5">
        <v>42</v>
      </c>
      <c r="BK36" s="5">
        <v>8</v>
      </c>
      <c r="BL36" s="5">
        <v>2</v>
      </c>
      <c r="BM36" s="7"/>
      <c r="BN36" s="5">
        <v>5</v>
      </c>
      <c r="BO36" s="4" t="str">
        <f t="shared" si="6"/>
        <v>Italie</v>
      </c>
      <c r="BP36" s="6" t="s">
        <v>760</v>
      </c>
      <c r="BQ36" s="5">
        <v>11</v>
      </c>
      <c r="BR36" s="5">
        <v>22</v>
      </c>
      <c r="BS36" s="5">
        <v>31</v>
      </c>
      <c r="BT36" s="5">
        <v>14</v>
      </c>
      <c r="BU36" s="5">
        <v>39</v>
      </c>
      <c r="BV36" s="5">
        <v>1</v>
      </c>
      <c r="BW36" s="5">
        <v>0</v>
      </c>
      <c r="BX36" s="7"/>
      <c r="BY36" s="5">
        <v>5</v>
      </c>
      <c r="BZ36" s="4" t="str">
        <f t="shared" si="7"/>
        <v>Italie</v>
      </c>
      <c r="CA36" s="6" t="s">
        <v>764</v>
      </c>
      <c r="CB36" s="5">
        <v>10</v>
      </c>
      <c r="CC36" s="5">
        <v>21</v>
      </c>
      <c r="CD36" s="5">
        <v>31</v>
      </c>
      <c r="CE36" s="5">
        <v>12</v>
      </c>
      <c r="CF36" s="5">
        <v>41</v>
      </c>
      <c r="CG36" s="5">
        <v>20</v>
      </c>
      <c r="CH36" s="5">
        <v>2</v>
      </c>
      <c r="CI36" s="7"/>
      <c r="CJ36" s="5">
        <v>5</v>
      </c>
      <c r="CK36" s="4" t="str">
        <f t="shared" si="8"/>
        <v>Espagne</v>
      </c>
      <c r="CL36" s="6" t="s">
        <v>729</v>
      </c>
      <c r="CM36" s="5">
        <v>9</v>
      </c>
      <c r="CN36" s="5">
        <v>21</v>
      </c>
      <c r="CO36" s="5">
        <v>28</v>
      </c>
      <c r="CP36" s="5">
        <v>10</v>
      </c>
      <c r="CQ36" s="5">
        <v>35</v>
      </c>
      <c r="CR36" s="5">
        <v>15</v>
      </c>
      <c r="CS36" s="5">
        <v>3</v>
      </c>
      <c r="CT36" s="7"/>
      <c r="CU36" s="5">
        <v>5</v>
      </c>
      <c r="CV36" s="4" t="str">
        <f t="shared" si="9"/>
        <v>Tunisie</v>
      </c>
      <c r="CW36" s="6" t="s">
        <v>730</v>
      </c>
      <c r="CX36" s="5">
        <v>8</v>
      </c>
      <c r="CY36" s="5">
        <v>18</v>
      </c>
      <c r="CZ36" s="5">
        <v>28</v>
      </c>
      <c r="DA36" s="5">
        <v>6</v>
      </c>
      <c r="DB36" s="5">
        <v>45</v>
      </c>
      <c r="DC36" s="5">
        <v>30</v>
      </c>
      <c r="DD36" s="5">
        <v>4</v>
      </c>
      <c r="DE36" s="7"/>
      <c r="DF36" s="5">
        <v>5</v>
      </c>
      <c r="DG36" s="4" t="str">
        <f t="shared" si="10"/>
        <v>Portugal</v>
      </c>
      <c r="DH36" s="6" t="s">
        <v>731</v>
      </c>
      <c r="DI36" s="5">
        <v>6</v>
      </c>
      <c r="DJ36" s="5">
        <v>14</v>
      </c>
      <c r="DK36" s="5">
        <v>20</v>
      </c>
      <c r="DL36" s="5">
        <v>5</v>
      </c>
      <c r="DM36" s="5">
        <v>27</v>
      </c>
      <c r="DN36" s="5">
        <v>64</v>
      </c>
      <c r="DO36" s="5">
        <v>8</v>
      </c>
      <c r="DP36" s="7"/>
      <c r="DQ36" s="5">
        <v>5</v>
      </c>
      <c r="DR36" s="4" t="str">
        <f t="shared" si="11"/>
        <v>Chine</v>
      </c>
      <c r="DS36" s="6" t="s">
        <v>694</v>
      </c>
      <c r="DT36" s="5">
        <v>6</v>
      </c>
      <c r="DU36" s="5">
        <v>16</v>
      </c>
      <c r="DV36" s="5">
        <v>21</v>
      </c>
      <c r="DW36" s="5">
        <v>5</v>
      </c>
      <c r="DX36" s="5">
        <v>29</v>
      </c>
      <c r="DY36" s="5">
        <v>30</v>
      </c>
      <c r="DZ36" s="5">
        <v>3</v>
      </c>
      <c r="EA36" s="7"/>
      <c r="EB36" s="5">
        <v>5</v>
      </c>
    </row>
    <row r="37" spans="1:132" ht="48" x14ac:dyDescent="0.25">
      <c r="A37" s="4" t="str">
        <f t="shared" si="0"/>
        <v>Bahamas</v>
      </c>
      <c r="B37" s="6" t="s">
        <v>682</v>
      </c>
      <c r="C37" s="5">
        <v>7</v>
      </c>
      <c r="D37" s="5">
        <v>19</v>
      </c>
      <c r="E37" s="5">
        <v>26</v>
      </c>
      <c r="F37" s="5">
        <v>5</v>
      </c>
      <c r="G37" s="5">
        <v>28</v>
      </c>
      <c r="H37" s="5">
        <v>35</v>
      </c>
      <c r="I37" s="5">
        <v>6</v>
      </c>
      <c r="J37" s="7"/>
      <c r="K37" s="5">
        <v>5</v>
      </c>
      <c r="L37" s="4" t="str">
        <f t="shared" si="1"/>
        <v>Nicaragua</v>
      </c>
      <c r="M37" s="6" t="s">
        <v>684</v>
      </c>
      <c r="N37" s="5">
        <v>8</v>
      </c>
      <c r="O37" s="5">
        <v>21</v>
      </c>
      <c r="P37" s="5">
        <v>32</v>
      </c>
      <c r="Q37" s="5">
        <v>-14</v>
      </c>
      <c r="R37" s="5">
        <v>31</v>
      </c>
      <c r="S37" s="5">
        <v>1</v>
      </c>
      <c r="T37" s="5">
        <v>1</v>
      </c>
      <c r="U37" s="7"/>
      <c r="V37" s="5">
        <v>5</v>
      </c>
      <c r="W37" s="4" t="str">
        <f t="shared" si="2"/>
        <v>Etats-Unis</v>
      </c>
      <c r="X37" s="6" t="s">
        <v>718</v>
      </c>
      <c r="Y37" s="5">
        <v>10</v>
      </c>
      <c r="Z37" s="5">
        <v>12</v>
      </c>
      <c r="AA37" s="5">
        <v>28</v>
      </c>
      <c r="AB37" s="5">
        <v>-1</v>
      </c>
      <c r="AC37" s="5">
        <v>37</v>
      </c>
      <c r="AD37" s="5">
        <v>3</v>
      </c>
      <c r="AE37" s="5">
        <v>2</v>
      </c>
      <c r="AF37" s="7"/>
      <c r="AG37" s="5">
        <v>4</v>
      </c>
      <c r="AH37" s="4" t="str">
        <f t="shared" si="3"/>
        <v>Libye</v>
      </c>
      <c r="AI37" s="6" t="s">
        <v>735</v>
      </c>
      <c r="AJ37" s="5">
        <v>7</v>
      </c>
      <c r="AK37" s="5">
        <v>15</v>
      </c>
      <c r="AL37" s="5">
        <v>23</v>
      </c>
      <c r="AM37" s="5">
        <v>6</v>
      </c>
      <c r="AN37" s="5">
        <v>42</v>
      </c>
      <c r="AO37" s="5">
        <v>10</v>
      </c>
      <c r="AP37" s="5">
        <v>2</v>
      </c>
      <c r="AQ37" s="7"/>
      <c r="AR37" s="5">
        <v>5</v>
      </c>
      <c r="AS37" s="4" t="str">
        <f t="shared" si="4"/>
        <v>Australie</v>
      </c>
      <c r="AT37" s="6" t="s">
        <v>761</v>
      </c>
      <c r="AU37" s="5">
        <v>9</v>
      </c>
      <c r="AV37" s="5">
        <v>24</v>
      </c>
      <c r="AW37" s="5">
        <v>34</v>
      </c>
      <c r="AX37" s="5">
        <v>16</v>
      </c>
      <c r="AY37" s="5">
        <v>38</v>
      </c>
      <c r="AZ37" s="5">
        <v>14</v>
      </c>
      <c r="BA37" s="5">
        <v>1</v>
      </c>
      <c r="BB37" s="7"/>
      <c r="BC37" s="5">
        <v>5</v>
      </c>
      <c r="BD37" s="4" t="str">
        <f t="shared" si="5"/>
        <v>Grèce</v>
      </c>
      <c r="BE37" s="6" t="s">
        <v>757</v>
      </c>
      <c r="BF37" s="5">
        <v>10</v>
      </c>
      <c r="BG37" s="5">
        <v>19</v>
      </c>
      <c r="BH37" s="5">
        <v>30</v>
      </c>
      <c r="BI37" s="5">
        <v>10</v>
      </c>
      <c r="BJ37" s="5">
        <v>39</v>
      </c>
      <c r="BK37" s="5">
        <v>39</v>
      </c>
      <c r="BL37" s="5">
        <v>7</v>
      </c>
      <c r="BM37" s="7"/>
      <c r="BN37" s="5">
        <v>5</v>
      </c>
      <c r="BO37" s="4" t="str">
        <f t="shared" si="6"/>
        <v>Portugal</v>
      </c>
      <c r="BP37" s="6" t="s">
        <v>777</v>
      </c>
      <c r="BQ37" s="5">
        <v>11</v>
      </c>
      <c r="BR37" s="5">
        <v>16</v>
      </c>
      <c r="BS37" s="5">
        <v>26</v>
      </c>
      <c r="BT37" s="5">
        <v>9</v>
      </c>
      <c r="BU37" s="5">
        <v>39</v>
      </c>
      <c r="BV37" s="5">
        <v>19</v>
      </c>
      <c r="BW37" s="5">
        <v>5</v>
      </c>
      <c r="BX37" s="7"/>
      <c r="BY37" s="5">
        <v>5</v>
      </c>
      <c r="BZ37" s="4" t="str">
        <f t="shared" si="7"/>
        <v>Bulgarie</v>
      </c>
      <c r="CA37" s="6" t="s">
        <v>786</v>
      </c>
      <c r="CB37" s="5">
        <v>10</v>
      </c>
      <c r="CC37" s="5">
        <v>16</v>
      </c>
      <c r="CD37" s="5">
        <v>27</v>
      </c>
      <c r="CE37" s="5">
        <v>8</v>
      </c>
      <c r="CF37" s="5">
        <v>35</v>
      </c>
      <c r="CG37" s="5">
        <v>63</v>
      </c>
      <c r="CH37" s="5">
        <v>9</v>
      </c>
      <c r="CI37" s="7"/>
      <c r="CJ37" s="5">
        <v>5</v>
      </c>
      <c r="CK37" s="4" t="str">
        <f t="shared" si="8"/>
        <v>Tunisie</v>
      </c>
      <c r="CL37" s="6" t="s">
        <v>741</v>
      </c>
      <c r="CM37" s="5">
        <v>9</v>
      </c>
      <c r="CN37" s="5">
        <v>19</v>
      </c>
      <c r="CO37" s="5">
        <v>34</v>
      </c>
      <c r="CP37" s="5">
        <v>10</v>
      </c>
      <c r="CQ37" s="5">
        <v>44</v>
      </c>
      <c r="CR37" s="5">
        <v>12</v>
      </c>
      <c r="CS37" s="5">
        <v>3</v>
      </c>
      <c r="CT37" s="7"/>
      <c r="CU37" s="5">
        <v>5</v>
      </c>
      <c r="CV37" s="4" t="str">
        <f t="shared" si="9"/>
        <v>Tunisie</v>
      </c>
      <c r="CW37" s="6" t="s">
        <v>741</v>
      </c>
      <c r="CX37" s="5">
        <v>8</v>
      </c>
      <c r="CY37" s="5">
        <v>15</v>
      </c>
      <c r="CZ37" s="5">
        <v>28</v>
      </c>
      <c r="DA37" s="5">
        <v>3</v>
      </c>
      <c r="DB37" s="5">
        <v>40</v>
      </c>
      <c r="DC37" s="5">
        <v>12</v>
      </c>
      <c r="DD37" s="5">
        <v>3</v>
      </c>
      <c r="DE37" s="7"/>
      <c r="DF37" s="5">
        <v>5</v>
      </c>
      <c r="DG37" s="4" t="str">
        <f t="shared" si="10"/>
        <v>Angola</v>
      </c>
      <c r="DH37" s="6" t="s">
        <v>685</v>
      </c>
      <c r="DI37" s="5">
        <v>6</v>
      </c>
      <c r="DJ37" s="5">
        <v>23</v>
      </c>
      <c r="DK37" s="5">
        <v>28</v>
      </c>
      <c r="DL37" s="5">
        <v>20</v>
      </c>
      <c r="DM37" s="5">
        <v>37</v>
      </c>
      <c r="DN37" s="5">
        <v>28</v>
      </c>
      <c r="DO37" s="5">
        <v>4</v>
      </c>
      <c r="DP37" s="7"/>
      <c r="DQ37" s="5">
        <v>5</v>
      </c>
      <c r="DR37" s="4" t="str">
        <f t="shared" si="11"/>
        <v>Nicaragua</v>
      </c>
      <c r="DS37" s="6" t="s">
        <v>684</v>
      </c>
      <c r="DT37" s="5">
        <v>6</v>
      </c>
      <c r="DU37" s="5">
        <v>20</v>
      </c>
      <c r="DV37" s="5">
        <v>31</v>
      </c>
      <c r="DW37" s="5">
        <v>-9</v>
      </c>
      <c r="DX37" s="5">
        <v>28</v>
      </c>
      <c r="DY37" s="5">
        <v>5</v>
      </c>
      <c r="DZ37" s="5">
        <v>2</v>
      </c>
      <c r="EA37" s="7"/>
      <c r="EB37" s="5">
        <v>5</v>
      </c>
    </row>
    <row r="38" spans="1:132" ht="36" x14ac:dyDescent="0.25">
      <c r="A38" s="4" t="str">
        <f t="shared" si="0"/>
        <v>Cap Vert</v>
      </c>
      <c r="B38" s="6" t="s">
        <v>683</v>
      </c>
      <c r="C38" s="5">
        <v>7</v>
      </c>
      <c r="D38" s="5">
        <v>21</v>
      </c>
      <c r="E38" s="5">
        <v>26</v>
      </c>
      <c r="F38" s="5">
        <v>17</v>
      </c>
      <c r="G38" s="5">
        <v>29</v>
      </c>
      <c r="H38" s="5">
        <v>3</v>
      </c>
      <c r="I38" s="5">
        <v>0</v>
      </c>
      <c r="J38" s="7"/>
      <c r="K38" s="5">
        <v>5</v>
      </c>
      <c r="L38" s="4" t="str">
        <f t="shared" si="1"/>
        <v>Bangladesh</v>
      </c>
      <c r="M38" s="6" t="s">
        <v>666</v>
      </c>
      <c r="N38" s="5">
        <v>8</v>
      </c>
      <c r="O38" s="5">
        <v>13</v>
      </c>
      <c r="P38" s="5">
        <v>28</v>
      </c>
      <c r="Q38" s="5">
        <v>8</v>
      </c>
      <c r="R38" s="5">
        <v>34</v>
      </c>
      <c r="S38" s="5">
        <v>31</v>
      </c>
      <c r="T38" s="5">
        <v>1</v>
      </c>
      <c r="U38" s="7"/>
      <c r="V38" s="5">
        <v>5</v>
      </c>
      <c r="W38" s="4" t="str">
        <f t="shared" si="2"/>
        <v>Martinique</v>
      </c>
      <c r="X38" s="6" t="s">
        <v>710</v>
      </c>
      <c r="Y38" s="5">
        <v>9</v>
      </c>
      <c r="Z38" s="5">
        <v>22</v>
      </c>
      <c r="AA38" s="5">
        <v>30</v>
      </c>
      <c r="AB38" s="5">
        <v>13</v>
      </c>
      <c r="AC38" s="5">
        <v>32</v>
      </c>
      <c r="AD38" s="5">
        <v>73</v>
      </c>
      <c r="AE38" s="5">
        <v>15</v>
      </c>
      <c r="AF38" s="7"/>
      <c r="AG38" s="5">
        <v>4</v>
      </c>
      <c r="AH38" s="4" t="str">
        <f t="shared" si="3"/>
        <v>Afrique du Sud</v>
      </c>
      <c r="AI38" s="6" t="s">
        <v>658</v>
      </c>
      <c r="AJ38" s="5">
        <v>7</v>
      </c>
      <c r="AK38" s="5">
        <v>14</v>
      </c>
      <c r="AL38" s="5">
        <v>24</v>
      </c>
      <c r="AM38" s="5">
        <v>6</v>
      </c>
      <c r="AN38" s="5">
        <v>39</v>
      </c>
      <c r="AO38" s="5">
        <v>45</v>
      </c>
      <c r="AP38" s="5">
        <v>7</v>
      </c>
      <c r="AQ38" s="7"/>
      <c r="AR38" s="5">
        <v>5</v>
      </c>
      <c r="AS38" s="4" t="str">
        <f t="shared" si="4"/>
        <v>Albanie</v>
      </c>
      <c r="AT38" s="6" t="s">
        <v>762</v>
      </c>
      <c r="AU38" s="5">
        <v>9</v>
      </c>
      <c r="AV38" s="5">
        <v>14</v>
      </c>
      <c r="AW38" s="5">
        <v>23</v>
      </c>
      <c r="AX38" s="5">
        <v>6</v>
      </c>
      <c r="AY38" s="5">
        <v>36</v>
      </c>
      <c r="AZ38" s="5">
        <v>54</v>
      </c>
      <c r="BA38" s="5">
        <v>9</v>
      </c>
      <c r="BB38" s="7"/>
      <c r="BC38" s="5">
        <v>5</v>
      </c>
      <c r="BD38" s="4" t="str">
        <f t="shared" si="5"/>
        <v>Espagne</v>
      </c>
      <c r="BE38" s="6" t="s">
        <v>751</v>
      </c>
      <c r="BF38" s="5">
        <v>10</v>
      </c>
      <c r="BG38" s="5">
        <v>18</v>
      </c>
      <c r="BH38" s="5">
        <v>27</v>
      </c>
      <c r="BI38" s="5">
        <v>8</v>
      </c>
      <c r="BJ38" s="5">
        <v>38</v>
      </c>
      <c r="BK38" s="5">
        <v>16</v>
      </c>
      <c r="BL38" s="5">
        <v>3</v>
      </c>
      <c r="BM38" s="7"/>
      <c r="BN38" s="5">
        <v>5</v>
      </c>
      <c r="BO38" s="4" t="str">
        <f t="shared" si="6"/>
        <v>Afghanistan</v>
      </c>
      <c r="BP38" s="6" t="s">
        <v>770</v>
      </c>
      <c r="BQ38" s="5">
        <v>11</v>
      </c>
      <c r="BR38" s="5">
        <v>16</v>
      </c>
      <c r="BS38" s="5">
        <v>33</v>
      </c>
      <c r="BT38" s="5">
        <v>11</v>
      </c>
      <c r="BU38" s="5">
        <v>38</v>
      </c>
      <c r="BV38" s="5">
        <v>3</v>
      </c>
      <c r="BW38" s="5">
        <v>0</v>
      </c>
      <c r="BX38" s="7"/>
      <c r="BY38" s="5">
        <v>5</v>
      </c>
      <c r="BZ38" s="4" t="str">
        <f t="shared" si="7"/>
        <v>France</v>
      </c>
      <c r="CA38" s="6" t="s">
        <v>776</v>
      </c>
      <c r="CB38" s="5">
        <v>10</v>
      </c>
      <c r="CC38" s="5">
        <v>18</v>
      </c>
      <c r="CD38" s="5">
        <v>29</v>
      </c>
      <c r="CE38" s="5">
        <v>9</v>
      </c>
      <c r="CF38" s="5">
        <v>38</v>
      </c>
      <c r="CG38" s="5">
        <v>33</v>
      </c>
      <c r="CH38" s="5">
        <v>5</v>
      </c>
      <c r="CI38" s="7"/>
      <c r="CJ38" s="5">
        <v>5</v>
      </c>
      <c r="CK38" s="4" t="str">
        <f t="shared" si="8"/>
        <v>Portugal</v>
      </c>
      <c r="CL38" s="6" t="s">
        <v>731</v>
      </c>
      <c r="CM38" s="5">
        <v>9</v>
      </c>
      <c r="CN38" s="5">
        <v>20</v>
      </c>
      <c r="CO38" s="5">
        <v>27</v>
      </c>
      <c r="CP38" s="5">
        <v>10</v>
      </c>
      <c r="CQ38" s="5">
        <v>33</v>
      </c>
      <c r="CR38" s="5">
        <v>16</v>
      </c>
      <c r="CS38" s="5">
        <v>2</v>
      </c>
      <c r="CT38" s="7"/>
      <c r="CU38" s="5">
        <v>5</v>
      </c>
      <c r="CV38" s="4" t="str">
        <f t="shared" si="9"/>
        <v>Portugal</v>
      </c>
      <c r="CW38" s="6" t="s">
        <v>731</v>
      </c>
      <c r="CX38" s="5">
        <v>8</v>
      </c>
      <c r="CY38" s="5">
        <v>17</v>
      </c>
      <c r="CZ38" s="5">
        <v>23</v>
      </c>
      <c r="DA38" s="5">
        <v>8</v>
      </c>
      <c r="DB38" s="5">
        <v>33</v>
      </c>
      <c r="DC38" s="5">
        <v>50</v>
      </c>
      <c r="DD38" s="5">
        <v>6</v>
      </c>
      <c r="DE38" s="7"/>
      <c r="DF38" s="5">
        <v>5</v>
      </c>
      <c r="DG38" s="4" t="str">
        <f t="shared" si="10"/>
        <v>Grèce</v>
      </c>
      <c r="DH38" s="6" t="s">
        <v>742</v>
      </c>
      <c r="DI38" s="5">
        <v>5</v>
      </c>
      <c r="DJ38" s="5">
        <v>13</v>
      </c>
      <c r="DK38" s="5">
        <v>20</v>
      </c>
      <c r="DL38" s="5">
        <v>-1</v>
      </c>
      <c r="DM38" s="5">
        <v>27</v>
      </c>
      <c r="DN38" s="5">
        <v>55</v>
      </c>
      <c r="DO38" s="5">
        <v>12</v>
      </c>
      <c r="DP38" s="7"/>
      <c r="DQ38" s="5">
        <v>5</v>
      </c>
      <c r="DR38" s="4" t="str">
        <f t="shared" si="11"/>
        <v>Angola</v>
      </c>
      <c r="DS38" s="6" t="s">
        <v>685</v>
      </c>
      <c r="DT38" s="5">
        <v>6</v>
      </c>
      <c r="DU38" s="5">
        <v>23</v>
      </c>
      <c r="DV38" s="5">
        <v>28</v>
      </c>
      <c r="DW38" s="5">
        <v>19</v>
      </c>
      <c r="DX38" s="5">
        <v>34</v>
      </c>
      <c r="DY38" s="5">
        <v>20</v>
      </c>
      <c r="DZ38" s="5">
        <v>3</v>
      </c>
      <c r="EA38" s="7"/>
      <c r="EB38" s="5">
        <v>5</v>
      </c>
    </row>
    <row r="39" spans="1:132" ht="48" x14ac:dyDescent="0.25">
      <c r="A39" s="4" t="str">
        <f t="shared" si="0"/>
        <v>Nicaragua</v>
      </c>
      <c r="B39" s="6" t="s">
        <v>684</v>
      </c>
      <c r="C39" s="5">
        <v>7</v>
      </c>
      <c r="D39" s="5">
        <v>20</v>
      </c>
      <c r="E39" s="5">
        <v>31</v>
      </c>
      <c r="F39" s="5">
        <v>-15</v>
      </c>
      <c r="G39" s="5">
        <v>29</v>
      </c>
      <c r="H39" s="5">
        <v>5</v>
      </c>
      <c r="I39" s="5">
        <v>3</v>
      </c>
      <c r="J39" s="7"/>
      <c r="K39" s="5">
        <v>5</v>
      </c>
      <c r="L39" s="4" t="str">
        <f t="shared" si="1"/>
        <v>Côte d'Ivoire</v>
      </c>
      <c r="M39" s="6" t="s">
        <v>686</v>
      </c>
      <c r="N39" s="5">
        <v>7</v>
      </c>
      <c r="O39" s="5">
        <v>25</v>
      </c>
      <c r="P39" s="5">
        <v>33</v>
      </c>
      <c r="Q39" s="5">
        <v>18</v>
      </c>
      <c r="R39" s="5">
        <v>36</v>
      </c>
      <c r="S39" s="5">
        <v>52</v>
      </c>
      <c r="T39" s="5">
        <v>4</v>
      </c>
      <c r="U39" s="7"/>
      <c r="V39" s="5">
        <v>5</v>
      </c>
      <c r="W39" s="4" t="str">
        <f t="shared" si="2"/>
        <v>Egypte</v>
      </c>
      <c r="X39" s="6" t="s">
        <v>719</v>
      </c>
      <c r="Y39" s="5">
        <v>9</v>
      </c>
      <c r="Z39" s="5">
        <v>12</v>
      </c>
      <c r="AA39" s="5">
        <v>25</v>
      </c>
      <c r="AB39" s="5">
        <v>3</v>
      </c>
      <c r="AC39" s="5">
        <v>37</v>
      </c>
      <c r="AD39" s="5">
        <v>5</v>
      </c>
      <c r="AE39" s="5">
        <v>0</v>
      </c>
      <c r="AF39" s="7"/>
      <c r="AG39" s="5">
        <v>4</v>
      </c>
      <c r="AH39" s="4" t="str">
        <f t="shared" si="3"/>
        <v>Crête</v>
      </c>
      <c r="AI39" s="6" t="s">
        <v>736</v>
      </c>
      <c r="AJ39" s="5">
        <v>6</v>
      </c>
      <c r="AK39" s="5">
        <v>14</v>
      </c>
      <c r="AL39" s="5">
        <v>21</v>
      </c>
      <c r="AM39" s="5">
        <v>8</v>
      </c>
      <c r="AN39" s="5">
        <v>31</v>
      </c>
      <c r="AO39" s="5">
        <v>18</v>
      </c>
      <c r="AP39" s="5">
        <v>4</v>
      </c>
      <c r="AQ39" s="7"/>
      <c r="AR39" s="5">
        <v>5</v>
      </c>
      <c r="AS39" s="4" t="str">
        <f t="shared" si="4"/>
        <v>Azerbaïdjan</v>
      </c>
      <c r="AT39" s="6" t="s">
        <v>763</v>
      </c>
      <c r="AU39" s="5">
        <v>9</v>
      </c>
      <c r="AV39" s="5">
        <v>16</v>
      </c>
      <c r="AW39" s="5">
        <v>24</v>
      </c>
      <c r="AX39" s="5">
        <v>8</v>
      </c>
      <c r="AY39" s="5">
        <v>36</v>
      </c>
      <c r="AZ39" s="5">
        <v>10</v>
      </c>
      <c r="BA39" s="5">
        <v>3</v>
      </c>
      <c r="BB39" s="7"/>
      <c r="BC39" s="5">
        <v>5</v>
      </c>
      <c r="BD39" s="4" t="str">
        <f t="shared" si="5"/>
        <v>Russie</v>
      </c>
      <c r="BE39" s="6" t="s">
        <v>752</v>
      </c>
      <c r="BF39" s="5">
        <v>10</v>
      </c>
      <c r="BG39" s="5">
        <v>17</v>
      </c>
      <c r="BH39" s="5">
        <v>30</v>
      </c>
      <c r="BI39" s="5">
        <v>6</v>
      </c>
      <c r="BJ39" s="5">
        <v>39</v>
      </c>
      <c r="BK39" s="5">
        <v>18</v>
      </c>
      <c r="BL39" s="5">
        <v>6</v>
      </c>
      <c r="BM39" s="7"/>
      <c r="BN39" s="5">
        <v>5</v>
      </c>
      <c r="BO39" s="4" t="str">
        <f t="shared" si="6"/>
        <v>Albanie</v>
      </c>
      <c r="BP39" s="6" t="s">
        <v>783</v>
      </c>
      <c r="BQ39" s="5">
        <v>11</v>
      </c>
      <c r="BR39" s="5">
        <v>17</v>
      </c>
      <c r="BS39" s="5">
        <v>31</v>
      </c>
      <c r="BT39" s="5">
        <v>11</v>
      </c>
      <c r="BU39" s="5">
        <v>38</v>
      </c>
      <c r="BV39" s="5">
        <v>32</v>
      </c>
      <c r="BW39" s="5">
        <v>5</v>
      </c>
      <c r="BX39" s="7"/>
      <c r="BY39" s="5">
        <v>5</v>
      </c>
      <c r="BZ39" s="4" t="str">
        <f t="shared" si="7"/>
        <v>Maroc</v>
      </c>
      <c r="CA39" s="6" t="s">
        <v>740</v>
      </c>
      <c r="CB39" s="5">
        <v>10</v>
      </c>
      <c r="CC39" s="5">
        <v>19</v>
      </c>
      <c r="CD39" s="5">
        <v>29</v>
      </c>
      <c r="CE39" s="5">
        <v>10</v>
      </c>
      <c r="CF39" s="5">
        <v>46</v>
      </c>
      <c r="CG39" s="5">
        <v>0</v>
      </c>
      <c r="CH39" s="5">
        <v>0</v>
      </c>
      <c r="CI39" s="7"/>
      <c r="CJ39" s="5">
        <v>5</v>
      </c>
      <c r="CK39" s="4" t="str">
        <f t="shared" si="8"/>
        <v>Albanie</v>
      </c>
      <c r="CL39" s="6" t="s">
        <v>762</v>
      </c>
      <c r="CM39" s="5">
        <v>9</v>
      </c>
      <c r="CN39" s="5">
        <v>16</v>
      </c>
      <c r="CO39" s="5">
        <v>27</v>
      </c>
      <c r="CP39" s="5">
        <v>10</v>
      </c>
      <c r="CQ39" s="5">
        <v>34</v>
      </c>
      <c r="CR39" s="5">
        <v>32</v>
      </c>
      <c r="CS39" s="5">
        <v>5</v>
      </c>
      <c r="CT39" s="7"/>
      <c r="CU39" s="5">
        <v>5</v>
      </c>
      <c r="CV39" s="4" t="str">
        <f t="shared" si="9"/>
        <v>Australie</v>
      </c>
      <c r="CW39" s="6" t="s">
        <v>801</v>
      </c>
      <c r="CX39" s="5">
        <v>8</v>
      </c>
      <c r="CY39" s="5">
        <v>17</v>
      </c>
      <c r="CZ39" s="5">
        <v>28</v>
      </c>
      <c r="DA39" s="5">
        <v>6</v>
      </c>
      <c r="DB39" s="5">
        <v>39</v>
      </c>
      <c r="DC39" s="5">
        <v>63</v>
      </c>
      <c r="DD39" s="5">
        <v>9</v>
      </c>
      <c r="DE39" s="7"/>
      <c r="DF39" s="5">
        <v>5</v>
      </c>
      <c r="DG39" s="4" t="str">
        <f t="shared" si="10"/>
        <v>Libye</v>
      </c>
      <c r="DH39" s="6" t="s">
        <v>735</v>
      </c>
      <c r="DI39" s="5">
        <v>5</v>
      </c>
      <c r="DJ39" s="5">
        <v>15</v>
      </c>
      <c r="DK39" s="5">
        <v>24</v>
      </c>
      <c r="DL39" s="5">
        <v>6</v>
      </c>
      <c r="DM39" s="5">
        <v>35</v>
      </c>
      <c r="DN39" s="5">
        <v>65</v>
      </c>
      <c r="DO39" s="5">
        <v>7</v>
      </c>
      <c r="DP39" s="7"/>
      <c r="DQ39" s="5">
        <v>5</v>
      </c>
      <c r="DR39" s="4" t="str">
        <f t="shared" si="11"/>
        <v>Guatemala</v>
      </c>
      <c r="DS39" s="6" t="s">
        <v>692</v>
      </c>
      <c r="DT39" s="5">
        <v>5</v>
      </c>
      <c r="DU39" s="5">
        <v>14</v>
      </c>
      <c r="DV39" s="5">
        <v>23</v>
      </c>
      <c r="DW39" s="5">
        <v>5</v>
      </c>
      <c r="DX39" s="5">
        <v>29</v>
      </c>
      <c r="DY39" s="5">
        <v>8</v>
      </c>
      <c r="DZ39" s="5">
        <v>4</v>
      </c>
      <c r="EA39" s="7"/>
      <c r="EB39" s="5">
        <v>5</v>
      </c>
    </row>
    <row r="40" spans="1:132" ht="36" x14ac:dyDescent="0.25">
      <c r="A40" s="4" t="str">
        <f t="shared" si="0"/>
        <v>Angola</v>
      </c>
      <c r="B40" s="6" t="s">
        <v>685</v>
      </c>
      <c r="C40" s="5">
        <v>7</v>
      </c>
      <c r="D40" s="5">
        <v>23</v>
      </c>
      <c r="E40" s="5">
        <v>28</v>
      </c>
      <c r="F40" s="5">
        <v>21</v>
      </c>
      <c r="G40" s="5">
        <v>33</v>
      </c>
      <c r="H40" s="5">
        <v>25</v>
      </c>
      <c r="I40" s="5">
        <v>3</v>
      </c>
      <c r="J40" s="7"/>
      <c r="K40" s="5">
        <v>5</v>
      </c>
      <c r="L40" s="4" t="str">
        <f t="shared" si="1"/>
        <v>Tanzanie</v>
      </c>
      <c r="M40" s="6" t="s">
        <v>670</v>
      </c>
      <c r="N40" s="5">
        <v>7</v>
      </c>
      <c r="O40" s="5">
        <v>26</v>
      </c>
      <c r="P40" s="5">
        <v>32</v>
      </c>
      <c r="Q40" s="5">
        <v>20</v>
      </c>
      <c r="R40" s="5">
        <v>36</v>
      </c>
      <c r="S40" s="5">
        <v>65</v>
      </c>
      <c r="T40" s="5">
        <v>6</v>
      </c>
      <c r="U40" s="7"/>
      <c r="V40" s="5">
        <v>5</v>
      </c>
      <c r="W40" s="4" t="str">
        <f t="shared" si="2"/>
        <v>Cambodge</v>
      </c>
      <c r="X40" s="6" t="s">
        <v>656</v>
      </c>
      <c r="Y40" s="5">
        <v>9</v>
      </c>
      <c r="Z40" s="5">
        <v>24</v>
      </c>
      <c r="AA40" s="5">
        <v>35</v>
      </c>
      <c r="AB40" s="5">
        <v>19</v>
      </c>
      <c r="AC40" s="5">
        <v>38</v>
      </c>
      <c r="AD40" s="5">
        <v>39</v>
      </c>
      <c r="AE40" s="5">
        <v>3</v>
      </c>
      <c r="AF40" s="7"/>
      <c r="AG40" s="5">
        <v>4</v>
      </c>
      <c r="AH40" s="4" t="str">
        <f t="shared" si="3"/>
        <v>Népal</v>
      </c>
      <c r="AI40" s="6" t="s">
        <v>737</v>
      </c>
      <c r="AJ40" s="5">
        <v>6</v>
      </c>
      <c r="AK40" s="5">
        <v>13</v>
      </c>
      <c r="AL40" s="5">
        <v>29</v>
      </c>
      <c r="AM40" s="5">
        <v>4</v>
      </c>
      <c r="AN40" s="5">
        <v>36</v>
      </c>
      <c r="AO40" s="5">
        <v>57</v>
      </c>
      <c r="AP40" s="5">
        <v>6</v>
      </c>
      <c r="AQ40" s="7"/>
      <c r="AR40" s="5">
        <v>5</v>
      </c>
      <c r="AS40" s="4" t="str">
        <f t="shared" si="4"/>
        <v>Barbade</v>
      </c>
      <c r="AT40" s="6" t="s">
        <v>667</v>
      </c>
      <c r="AU40" s="5">
        <v>9</v>
      </c>
      <c r="AV40" s="5">
        <v>23</v>
      </c>
      <c r="AW40" s="5">
        <v>31</v>
      </c>
      <c r="AX40" s="5">
        <v>19</v>
      </c>
      <c r="AY40" s="5">
        <v>33</v>
      </c>
      <c r="AZ40" s="5">
        <v>58</v>
      </c>
      <c r="BA40" s="5">
        <v>9</v>
      </c>
      <c r="BB40" s="7"/>
      <c r="BC40" s="5">
        <v>5</v>
      </c>
      <c r="BD40" s="4" t="str">
        <f t="shared" si="5"/>
        <v>Italie</v>
      </c>
      <c r="BE40" s="6" t="s">
        <v>759</v>
      </c>
      <c r="BF40" s="5">
        <v>10</v>
      </c>
      <c r="BG40" s="5">
        <v>19</v>
      </c>
      <c r="BH40" s="5">
        <v>27</v>
      </c>
      <c r="BI40" s="5">
        <v>12</v>
      </c>
      <c r="BJ40" s="5">
        <v>39</v>
      </c>
      <c r="BK40" s="5">
        <v>24</v>
      </c>
      <c r="BL40" s="5">
        <v>3</v>
      </c>
      <c r="BM40" s="7"/>
      <c r="BN40" s="5">
        <v>5</v>
      </c>
      <c r="BO40" s="4" t="str">
        <f t="shared" si="6"/>
        <v>Azerbaïdjan</v>
      </c>
      <c r="BP40" s="6" t="s">
        <v>763</v>
      </c>
      <c r="BQ40" s="5">
        <v>11</v>
      </c>
      <c r="BR40" s="5">
        <v>24</v>
      </c>
      <c r="BS40" s="5">
        <v>32</v>
      </c>
      <c r="BT40" s="5">
        <v>12</v>
      </c>
      <c r="BU40" s="5">
        <v>42</v>
      </c>
      <c r="BV40" s="5">
        <v>5</v>
      </c>
      <c r="BW40" s="5">
        <v>1</v>
      </c>
      <c r="BX40" s="7"/>
      <c r="BY40" s="5">
        <v>5</v>
      </c>
      <c r="BZ40" s="4" t="str">
        <f t="shared" si="7"/>
        <v>Espagne</v>
      </c>
      <c r="CA40" s="6" t="s">
        <v>751</v>
      </c>
      <c r="CB40" s="5">
        <v>10</v>
      </c>
      <c r="CC40" s="5">
        <v>21</v>
      </c>
      <c r="CD40" s="5">
        <v>30</v>
      </c>
      <c r="CE40" s="5">
        <v>11</v>
      </c>
      <c r="CF40" s="5">
        <v>38</v>
      </c>
      <c r="CG40" s="5">
        <v>24</v>
      </c>
      <c r="CH40" s="5">
        <v>3</v>
      </c>
      <c r="CI40" s="7"/>
      <c r="CJ40" s="5">
        <v>5</v>
      </c>
      <c r="CK40" s="4" t="str">
        <f t="shared" si="8"/>
        <v>Albanie</v>
      </c>
      <c r="CL40" s="6" t="s">
        <v>783</v>
      </c>
      <c r="CM40" s="5">
        <v>9</v>
      </c>
      <c r="CN40" s="5">
        <v>14</v>
      </c>
      <c r="CO40" s="5">
        <v>27</v>
      </c>
      <c r="CP40" s="5">
        <v>5</v>
      </c>
      <c r="CQ40" s="5">
        <v>35</v>
      </c>
      <c r="CR40" s="5">
        <v>60</v>
      </c>
      <c r="CS40" s="5">
        <v>6</v>
      </c>
      <c r="CT40" s="7"/>
      <c r="CU40" s="5">
        <v>5</v>
      </c>
      <c r="CV40" s="4" t="str">
        <f t="shared" si="9"/>
        <v>Cap Vert</v>
      </c>
      <c r="CW40" s="6" t="s">
        <v>683</v>
      </c>
      <c r="CX40" s="5">
        <v>8</v>
      </c>
      <c r="CY40" s="5">
        <v>25</v>
      </c>
      <c r="CZ40" s="5">
        <v>30</v>
      </c>
      <c r="DA40" s="5">
        <v>22</v>
      </c>
      <c r="DB40" s="5">
        <v>34</v>
      </c>
      <c r="DC40" s="5">
        <v>30</v>
      </c>
      <c r="DD40" s="5">
        <v>3</v>
      </c>
      <c r="DE40" s="7"/>
      <c r="DF40" s="5">
        <v>5</v>
      </c>
      <c r="DG40" s="4" t="str">
        <f t="shared" si="10"/>
        <v>Chine</v>
      </c>
      <c r="DH40" s="6" t="s">
        <v>804</v>
      </c>
      <c r="DI40" s="5">
        <v>5</v>
      </c>
      <c r="DJ40" s="5">
        <v>16</v>
      </c>
      <c r="DK40" s="5">
        <v>24</v>
      </c>
      <c r="DL40" s="5">
        <v>6</v>
      </c>
      <c r="DM40" s="5">
        <v>32</v>
      </c>
      <c r="DN40" s="5">
        <v>37</v>
      </c>
      <c r="DO40" s="5">
        <v>6</v>
      </c>
      <c r="DP40" s="7"/>
      <c r="DQ40" s="5">
        <v>5</v>
      </c>
      <c r="DR40" s="4" t="str">
        <f t="shared" si="11"/>
        <v>Cuba</v>
      </c>
      <c r="DS40" s="6" t="s">
        <v>713</v>
      </c>
      <c r="DT40" s="5">
        <v>5</v>
      </c>
      <c r="DU40" s="5">
        <v>20</v>
      </c>
      <c r="DV40" s="5">
        <v>27</v>
      </c>
      <c r="DW40" s="5">
        <v>11</v>
      </c>
      <c r="DX40" s="5">
        <v>33</v>
      </c>
      <c r="DY40" s="5">
        <v>57</v>
      </c>
      <c r="DZ40" s="5">
        <v>6</v>
      </c>
      <c r="EA40" s="7"/>
      <c r="EB40" s="5">
        <v>5</v>
      </c>
    </row>
    <row r="41" spans="1:132" ht="48" x14ac:dyDescent="0.25">
      <c r="A41" s="4" t="str">
        <f t="shared" si="0"/>
        <v>Côte d'Ivoire</v>
      </c>
      <c r="B41" s="6" t="s">
        <v>686</v>
      </c>
      <c r="C41" s="5">
        <v>6</v>
      </c>
      <c r="D41" s="5">
        <v>24</v>
      </c>
      <c r="E41" s="5">
        <v>32</v>
      </c>
      <c r="F41" s="5">
        <v>15</v>
      </c>
      <c r="G41" s="5">
        <v>33</v>
      </c>
      <c r="H41" s="5">
        <v>40</v>
      </c>
      <c r="I41" s="5">
        <v>3</v>
      </c>
      <c r="J41" s="7"/>
      <c r="K41" s="5">
        <v>5</v>
      </c>
      <c r="L41" s="4" t="str">
        <f t="shared" si="1"/>
        <v>Nigéria</v>
      </c>
      <c r="M41" s="6" t="s">
        <v>687</v>
      </c>
      <c r="N41" s="5">
        <v>7</v>
      </c>
      <c r="O41" s="5">
        <v>26</v>
      </c>
      <c r="P41" s="5">
        <v>33</v>
      </c>
      <c r="Q41" s="5">
        <v>19</v>
      </c>
      <c r="R41" s="5">
        <v>37</v>
      </c>
      <c r="S41" s="5">
        <v>45</v>
      </c>
      <c r="T41" s="5">
        <v>3</v>
      </c>
      <c r="U41" s="7"/>
      <c r="V41" s="5">
        <v>5</v>
      </c>
      <c r="W41" s="4" t="str">
        <f t="shared" si="2"/>
        <v>Etats-Unis</v>
      </c>
      <c r="X41" s="6" t="s">
        <v>712</v>
      </c>
      <c r="Y41" s="5">
        <v>9</v>
      </c>
      <c r="Z41" s="5">
        <v>20</v>
      </c>
      <c r="AA41" s="5">
        <v>26</v>
      </c>
      <c r="AB41" s="5">
        <v>12</v>
      </c>
      <c r="AC41" s="5">
        <v>28</v>
      </c>
      <c r="AD41" s="5">
        <v>78</v>
      </c>
      <c r="AE41" s="5">
        <v>13</v>
      </c>
      <c r="AF41" s="7"/>
      <c r="AG41" s="5">
        <v>4</v>
      </c>
      <c r="AH41" s="4" t="str">
        <f t="shared" si="3"/>
        <v>Vietnam</v>
      </c>
      <c r="AI41" s="6" t="s">
        <v>714</v>
      </c>
      <c r="AJ41" s="5">
        <v>6</v>
      </c>
      <c r="AK41" s="5">
        <v>24</v>
      </c>
      <c r="AL41" s="5">
        <v>31</v>
      </c>
      <c r="AM41" s="5">
        <v>18</v>
      </c>
      <c r="AN41" s="5">
        <v>41</v>
      </c>
      <c r="AO41" s="5">
        <v>17</v>
      </c>
      <c r="AP41" s="5">
        <v>4</v>
      </c>
      <c r="AQ41" s="7"/>
      <c r="AR41" s="5">
        <v>5</v>
      </c>
      <c r="AS41" s="4" t="str">
        <f t="shared" si="4"/>
        <v>Algérie</v>
      </c>
      <c r="AT41" s="6" t="s">
        <v>734</v>
      </c>
      <c r="AU41" s="5">
        <v>8</v>
      </c>
      <c r="AV41" s="5">
        <v>16</v>
      </c>
      <c r="AW41" s="5">
        <v>24</v>
      </c>
      <c r="AX41" s="5">
        <v>7</v>
      </c>
      <c r="AY41" s="5">
        <v>37</v>
      </c>
      <c r="AZ41" s="5">
        <v>45</v>
      </c>
      <c r="BA41" s="5">
        <v>5</v>
      </c>
      <c r="BB41" s="7"/>
      <c r="BC41" s="5">
        <v>5</v>
      </c>
      <c r="BD41" s="4" t="str">
        <f t="shared" si="5"/>
        <v>Italie</v>
      </c>
      <c r="BE41" s="6" t="s">
        <v>768</v>
      </c>
      <c r="BF41" s="5">
        <v>10</v>
      </c>
      <c r="BG41" s="5">
        <v>19</v>
      </c>
      <c r="BH41" s="5">
        <v>28</v>
      </c>
      <c r="BI41" s="5">
        <v>11</v>
      </c>
      <c r="BJ41" s="5">
        <v>41</v>
      </c>
      <c r="BK41" s="5">
        <v>9</v>
      </c>
      <c r="BL41" s="5">
        <v>2</v>
      </c>
      <c r="BM41" s="7"/>
      <c r="BN41" s="5">
        <v>5</v>
      </c>
      <c r="BO41" s="4" t="str">
        <f t="shared" si="6"/>
        <v>Algérie</v>
      </c>
      <c r="BP41" s="6" t="s">
        <v>734</v>
      </c>
      <c r="BQ41" s="5">
        <v>10</v>
      </c>
      <c r="BR41" s="5">
        <v>22</v>
      </c>
      <c r="BS41" s="5">
        <v>29</v>
      </c>
      <c r="BT41" s="5">
        <v>17</v>
      </c>
      <c r="BU41" s="5">
        <v>40</v>
      </c>
      <c r="BV41" s="5">
        <v>0</v>
      </c>
      <c r="BW41" s="5">
        <v>0</v>
      </c>
      <c r="BX41" s="7"/>
      <c r="BY41" s="5">
        <v>5</v>
      </c>
      <c r="BZ41" s="4" t="str">
        <f t="shared" si="7"/>
        <v>Italie</v>
      </c>
      <c r="CA41" s="6" t="s">
        <v>767</v>
      </c>
      <c r="CB41" s="5">
        <v>10</v>
      </c>
      <c r="CC41" s="5">
        <v>19</v>
      </c>
      <c r="CD41" s="5">
        <v>30</v>
      </c>
      <c r="CE41" s="5">
        <v>13</v>
      </c>
      <c r="CF41" s="5">
        <v>38</v>
      </c>
      <c r="CG41" s="5">
        <v>31</v>
      </c>
      <c r="CH41" s="5">
        <v>3</v>
      </c>
      <c r="CI41" s="7"/>
      <c r="CJ41" s="5">
        <v>5</v>
      </c>
      <c r="CK41" s="4" t="str">
        <f t="shared" si="8"/>
        <v>Algérie</v>
      </c>
      <c r="CL41" s="6" t="s">
        <v>734</v>
      </c>
      <c r="CM41" s="5">
        <v>8</v>
      </c>
      <c r="CN41" s="5">
        <v>22</v>
      </c>
      <c r="CO41" s="5">
        <v>28</v>
      </c>
      <c r="CP41" s="5">
        <v>12</v>
      </c>
      <c r="CQ41" s="5">
        <v>38</v>
      </c>
      <c r="CR41" s="5">
        <v>40</v>
      </c>
      <c r="CS41" s="5">
        <v>4</v>
      </c>
      <c r="CT41" s="7"/>
      <c r="CU41" s="5">
        <v>5</v>
      </c>
      <c r="CV41" s="4" t="str">
        <f t="shared" si="9"/>
        <v>Azerbaïdjan</v>
      </c>
      <c r="CW41" s="6" t="s">
        <v>763</v>
      </c>
      <c r="CX41" s="5">
        <v>8</v>
      </c>
      <c r="CY41" s="5">
        <v>13</v>
      </c>
      <c r="CZ41" s="5">
        <v>19</v>
      </c>
      <c r="DA41" s="5">
        <v>1</v>
      </c>
      <c r="DB41" s="5">
        <v>29</v>
      </c>
      <c r="DC41" s="5">
        <v>10</v>
      </c>
      <c r="DD41" s="5">
        <v>2</v>
      </c>
      <c r="DE41" s="7"/>
      <c r="DF41" s="5">
        <v>5</v>
      </c>
      <c r="DG41" s="4" t="str">
        <f t="shared" si="10"/>
        <v>Pérou</v>
      </c>
      <c r="DH41" s="6" t="s">
        <v>688</v>
      </c>
      <c r="DI41" s="5">
        <v>4</v>
      </c>
      <c r="DJ41" s="5">
        <v>17</v>
      </c>
      <c r="DK41" s="5">
        <v>24</v>
      </c>
      <c r="DL41" s="5">
        <v>11</v>
      </c>
      <c r="DM41" s="5">
        <v>28</v>
      </c>
      <c r="DN41" s="5">
        <v>3</v>
      </c>
      <c r="DO41" s="5">
        <v>0</v>
      </c>
      <c r="DP41" s="7"/>
      <c r="DQ41" s="5">
        <v>5</v>
      </c>
      <c r="DR41" s="4" t="str">
        <f t="shared" si="11"/>
        <v>Pérou</v>
      </c>
      <c r="DS41" s="6" t="s">
        <v>688</v>
      </c>
      <c r="DT41" s="5">
        <v>5</v>
      </c>
      <c r="DU41" s="5">
        <v>18</v>
      </c>
      <c r="DV41" s="5">
        <v>27</v>
      </c>
      <c r="DW41" s="5">
        <v>13</v>
      </c>
      <c r="DX41" s="5">
        <v>32</v>
      </c>
      <c r="DY41" s="5">
        <v>0</v>
      </c>
      <c r="DZ41" s="5">
        <v>0</v>
      </c>
      <c r="EA41" s="7"/>
      <c r="EB41" s="5">
        <v>5</v>
      </c>
    </row>
    <row r="42" spans="1:132" ht="60" x14ac:dyDescent="0.25">
      <c r="A42" s="4" t="str">
        <f t="shared" si="0"/>
        <v>Nigéria</v>
      </c>
      <c r="B42" s="6" t="s">
        <v>687</v>
      </c>
      <c r="C42" s="5">
        <v>6</v>
      </c>
      <c r="D42" s="5">
        <v>24</v>
      </c>
      <c r="E42" s="5">
        <v>32</v>
      </c>
      <c r="F42" s="5">
        <v>17</v>
      </c>
      <c r="G42" s="5">
        <v>34</v>
      </c>
      <c r="H42" s="5">
        <v>27</v>
      </c>
      <c r="I42" s="5">
        <v>2</v>
      </c>
      <c r="J42" s="7"/>
      <c r="K42" s="5">
        <v>5</v>
      </c>
      <c r="L42" s="4" t="str">
        <f t="shared" si="1"/>
        <v>Pérou</v>
      </c>
      <c r="M42" s="6" t="s">
        <v>688</v>
      </c>
      <c r="N42" s="5">
        <v>7</v>
      </c>
      <c r="O42" s="5">
        <v>20</v>
      </c>
      <c r="P42" s="5">
        <v>29</v>
      </c>
      <c r="Q42" s="5">
        <v>15</v>
      </c>
      <c r="R42" s="5">
        <v>34</v>
      </c>
      <c r="S42" s="5">
        <v>0</v>
      </c>
      <c r="T42" s="5">
        <v>0</v>
      </c>
      <c r="U42" s="7"/>
      <c r="V42" s="5">
        <v>5</v>
      </c>
      <c r="W42" s="4" t="str">
        <f t="shared" si="2"/>
        <v>Inde</v>
      </c>
      <c r="X42" s="6" t="s">
        <v>674</v>
      </c>
      <c r="Y42" s="5">
        <v>9</v>
      </c>
      <c r="Z42" s="5">
        <v>22</v>
      </c>
      <c r="AA42" s="5">
        <v>35</v>
      </c>
      <c r="AB42" s="5">
        <v>10</v>
      </c>
      <c r="AC42" s="5">
        <v>39</v>
      </c>
      <c r="AD42" s="5">
        <v>35</v>
      </c>
      <c r="AE42" s="5">
        <v>2</v>
      </c>
      <c r="AF42" s="7"/>
      <c r="AG42" s="5">
        <v>4</v>
      </c>
      <c r="AH42" s="4" t="str">
        <f t="shared" si="3"/>
        <v>Grèce</v>
      </c>
      <c r="AI42" s="6" t="s">
        <v>738</v>
      </c>
      <c r="AJ42" s="5">
        <v>6</v>
      </c>
      <c r="AK42" s="5">
        <v>14</v>
      </c>
      <c r="AL42" s="5">
        <v>21</v>
      </c>
      <c r="AM42" s="5">
        <v>8</v>
      </c>
      <c r="AN42" s="5">
        <v>31</v>
      </c>
      <c r="AO42" s="5">
        <v>18</v>
      </c>
      <c r="AP42" s="5">
        <v>4</v>
      </c>
      <c r="AQ42" s="7"/>
      <c r="AR42" s="5">
        <v>5</v>
      </c>
      <c r="AS42" s="4" t="str">
        <f t="shared" si="4"/>
        <v>Crête</v>
      </c>
      <c r="AT42" s="6" t="s">
        <v>736</v>
      </c>
      <c r="AU42" s="5">
        <v>8</v>
      </c>
      <c r="AV42" s="5">
        <v>17</v>
      </c>
      <c r="AW42" s="5">
        <v>24</v>
      </c>
      <c r="AX42" s="5">
        <v>11</v>
      </c>
      <c r="AY42" s="5">
        <v>32</v>
      </c>
      <c r="AZ42" s="5">
        <v>11</v>
      </c>
      <c r="BA42" s="5">
        <v>3</v>
      </c>
      <c r="BB42" s="7"/>
      <c r="BC42" s="5">
        <v>5</v>
      </c>
      <c r="BD42" s="4" t="str">
        <f t="shared" si="5"/>
        <v>Portugal</v>
      </c>
      <c r="BE42" s="6" t="s">
        <v>777</v>
      </c>
      <c r="BF42" s="5">
        <v>10</v>
      </c>
      <c r="BG42" s="5">
        <v>14</v>
      </c>
      <c r="BH42" s="5">
        <v>24</v>
      </c>
      <c r="BI42" s="5">
        <v>7</v>
      </c>
      <c r="BJ42" s="5">
        <v>38</v>
      </c>
      <c r="BK42" s="5">
        <v>40</v>
      </c>
      <c r="BL42" s="5">
        <v>7</v>
      </c>
      <c r="BM42" s="7"/>
      <c r="BN42" s="5">
        <v>5</v>
      </c>
      <c r="BO42" s="4" t="str">
        <f t="shared" si="6"/>
        <v>Andorre</v>
      </c>
      <c r="BP42" s="6" t="s">
        <v>784</v>
      </c>
      <c r="BQ42" s="5">
        <v>10</v>
      </c>
      <c r="BR42" s="5">
        <v>13</v>
      </c>
      <c r="BS42" s="5">
        <v>27</v>
      </c>
      <c r="BT42" s="5">
        <v>5</v>
      </c>
      <c r="BU42" s="5">
        <v>34</v>
      </c>
      <c r="BV42" s="5">
        <v>64</v>
      </c>
      <c r="BW42" s="5">
        <v>8</v>
      </c>
      <c r="BX42" s="7"/>
      <c r="BY42" s="5">
        <v>5</v>
      </c>
      <c r="BZ42" s="4" t="str">
        <f t="shared" si="7"/>
        <v>Italie</v>
      </c>
      <c r="CA42" s="6" t="s">
        <v>759</v>
      </c>
      <c r="CB42" s="5">
        <v>10</v>
      </c>
      <c r="CC42" s="5">
        <v>22</v>
      </c>
      <c r="CD42" s="5">
        <v>30</v>
      </c>
      <c r="CE42" s="5">
        <v>15</v>
      </c>
      <c r="CF42" s="5">
        <v>41</v>
      </c>
      <c r="CG42" s="5">
        <v>29</v>
      </c>
      <c r="CH42" s="5">
        <v>2</v>
      </c>
      <c r="CI42" s="7"/>
      <c r="CJ42" s="5">
        <v>5</v>
      </c>
      <c r="CK42" s="4" t="str">
        <f t="shared" si="8"/>
        <v>Turquie</v>
      </c>
      <c r="CL42" s="6" t="s">
        <v>754</v>
      </c>
      <c r="CM42" s="5">
        <v>8</v>
      </c>
      <c r="CN42" s="5">
        <v>17</v>
      </c>
      <c r="CO42" s="5">
        <v>25</v>
      </c>
      <c r="CP42" s="5">
        <v>6</v>
      </c>
      <c r="CQ42" s="5">
        <v>37</v>
      </c>
      <c r="CR42" s="5">
        <v>57</v>
      </c>
      <c r="CS42" s="5">
        <v>7</v>
      </c>
      <c r="CT42" s="7"/>
      <c r="CU42" s="5">
        <v>5</v>
      </c>
      <c r="CV42" s="4" t="str">
        <f t="shared" si="9"/>
        <v>Grèce</v>
      </c>
      <c r="CW42" s="6" t="s">
        <v>742</v>
      </c>
      <c r="CX42" s="5">
        <v>7</v>
      </c>
      <c r="CY42" s="5">
        <v>16</v>
      </c>
      <c r="CZ42" s="5">
        <v>25</v>
      </c>
      <c r="DA42" s="5">
        <v>7</v>
      </c>
      <c r="DB42" s="5">
        <v>38</v>
      </c>
      <c r="DC42" s="5">
        <v>50</v>
      </c>
      <c r="DD42" s="5">
        <v>8</v>
      </c>
      <c r="DE42" s="7"/>
      <c r="DF42" s="5">
        <v>5</v>
      </c>
      <c r="DG42" s="4" t="str">
        <f t="shared" si="10"/>
        <v>Guatemala</v>
      </c>
      <c r="DH42" s="6" t="s">
        <v>692</v>
      </c>
      <c r="DI42" s="5">
        <v>3</v>
      </c>
      <c r="DJ42" s="5">
        <v>15</v>
      </c>
      <c r="DK42" s="5">
        <v>24</v>
      </c>
      <c r="DL42" s="5">
        <v>7</v>
      </c>
      <c r="DM42" s="5">
        <v>27</v>
      </c>
      <c r="DN42" s="5">
        <v>22</v>
      </c>
      <c r="DO42" s="5">
        <v>7</v>
      </c>
      <c r="DP42" s="7"/>
      <c r="DQ42" s="5">
        <v>5</v>
      </c>
      <c r="DR42" s="4" t="str">
        <f t="shared" si="11"/>
        <v>République Dominicaine</v>
      </c>
      <c r="DS42" s="6" t="s">
        <v>690</v>
      </c>
      <c r="DT42" s="5">
        <v>5</v>
      </c>
      <c r="DU42" s="5">
        <v>20</v>
      </c>
      <c r="DV42" s="5">
        <v>30</v>
      </c>
      <c r="DW42" s="5">
        <v>17</v>
      </c>
      <c r="DX42" s="5">
        <v>36</v>
      </c>
      <c r="DY42" s="5">
        <v>60</v>
      </c>
      <c r="DZ42" s="5">
        <v>8</v>
      </c>
      <c r="EA42" s="7"/>
      <c r="EB42" s="5">
        <v>5</v>
      </c>
    </row>
    <row r="43" spans="1:132" ht="48" x14ac:dyDescent="0.25">
      <c r="A43" s="4" t="str">
        <f t="shared" si="0"/>
        <v>Pérou</v>
      </c>
      <c r="B43" s="6" t="s">
        <v>688</v>
      </c>
      <c r="C43" s="5">
        <v>6</v>
      </c>
      <c r="D43" s="5">
        <v>20</v>
      </c>
      <c r="E43" s="5">
        <v>29</v>
      </c>
      <c r="F43" s="5">
        <v>15</v>
      </c>
      <c r="G43" s="5">
        <v>31</v>
      </c>
      <c r="H43" s="5">
        <v>3</v>
      </c>
      <c r="I43" s="5">
        <v>0</v>
      </c>
      <c r="J43" s="7"/>
      <c r="K43" s="5">
        <v>5</v>
      </c>
      <c r="L43" s="4" t="str">
        <f t="shared" si="1"/>
        <v>Australie</v>
      </c>
      <c r="M43" s="6" t="s">
        <v>676</v>
      </c>
      <c r="N43" s="5">
        <v>7</v>
      </c>
      <c r="O43" s="5">
        <v>13</v>
      </c>
      <c r="P43" s="5">
        <v>23</v>
      </c>
      <c r="Q43" s="5">
        <v>4</v>
      </c>
      <c r="R43" s="5">
        <v>41</v>
      </c>
      <c r="S43" s="5">
        <v>37</v>
      </c>
      <c r="T43" s="5">
        <v>10</v>
      </c>
      <c r="U43" s="7"/>
      <c r="V43" s="5">
        <v>5</v>
      </c>
      <c r="W43" s="4" t="str">
        <f t="shared" si="2"/>
        <v>Thaïlande</v>
      </c>
      <c r="X43" s="6" t="s">
        <v>662</v>
      </c>
      <c r="Y43" s="5">
        <v>9</v>
      </c>
      <c r="Z43" s="5">
        <v>25</v>
      </c>
      <c r="AA43" s="5">
        <v>35</v>
      </c>
      <c r="AB43" s="5">
        <v>17</v>
      </c>
      <c r="AC43" s="5">
        <v>39</v>
      </c>
      <c r="AD43" s="5">
        <v>35</v>
      </c>
      <c r="AE43" s="5">
        <v>3</v>
      </c>
      <c r="AF43" s="7"/>
      <c r="AG43" s="5">
        <v>4</v>
      </c>
      <c r="AH43" s="4" t="str">
        <f t="shared" si="3"/>
        <v>Australie</v>
      </c>
      <c r="AI43" s="6" t="s">
        <v>652</v>
      </c>
      <c r="AJ43" s="5">
        <v>6</v>
      </c>
      <c r="AK43" s="5">
        <v>14</v>
      </c>
      <c r="AL43" s="5">
        <v>24</v>
      </c>
      <c r="AM43" s="5">
        <v>4</v>
      </c>
      <c r="AN43" s="5">
        <v>38</v>
      </c>
      <c r="AO43" s="5">
        <v>45</v>
      </c>
      <c r="AP43" s="5">
        <v>10</v>
      </c>
      <c r="AQ43" s="7"/>
      <c r="AR43" s="5">
        <v>5</v>
      </c>
      <c r="AS43" s="4" t="str">
        <f t="shared" si="4"/>
        <v>Italie</v>
      </c>
      <c r="AT43" s="6" t="s">
        <v>764</v>
      </c>
      <c r="AU43" s="5">
        <v>8</v>
      </c>
      <c r="AV43" s="5">
        <v>14</v>
      </c>
      <c r="AW43" s="5">
        <v>24</v>
      </c>
      <c r="AX43" s="5">
        <v>3</v>
      </c>
      <c r="AY43" s="5">
        <v>30</v>
      </c>
      <c r="AZ43" s="5">
        <v>45</v>
      </c>
      <c r="BA43" s="5">
        <v>5</v>
      </c>
      <c r="BB43" s="7"/>
      <c r="BC43" s="5">
        <v>5</v>
      </c>
      <c r="BD43" s="4" t="str">
        <f t="shared" si="5"/>
        <v>Australie</v>
      </c>
      <c r="BE43" s="6" t="s">
        <v>761</v>
      </c>
      <c r="BF43" s="5">
        <v>10</v>
      </c>
      <c r="BG43" s="5">
        <v>22</v>
      </c>
      <c r="BH43" s="5">
        <v>32</v>
      </c>
      <c r="BI43" s="5">
        <v>13</v>
      </c>
      <c r="BJ43" s="5">
        <v>38</v>
      </c>
      <c r="BK43" s="5">
        <v>3</v>
      </c>
      <c r="BL43" s="5">
        <v>1</v>
      </c>
      <c r="BM43" s="7"/>
      <c r="BN43" s="5">
        <v>5</v>
      </c>
      <c r="BO43" s="4" t="str">
        <f t="shared" si="6"/>
        <v>Hongrie</v>
      </c>
      <c r="BP43" s="6" t="s">
        <v>779</v>
      </c>
      <c r="BQ43" s="5">
        <v>10</v>
      </c>
      <c r="BR43" s="5">
        <v>17</v>
      </c>
      <c r="BS43" s="5">
        <v>29</v>
      </c>
      <c r="BT43" s="5">
        <v>6</v>
      </c>
      <c r="BU43" s="5">
        <v>37</v>
      </c>
      <c r="BV43" s="5">
        <v>55</v>
      </c>
      <c r="BW43" s="5">
        <v>10</v>
      </c>
      <c r="BX43" s="7"/>
      <c r="BY43" s="5">
        <v>5</v>
      </c>
      <c r="BZ43" s="4" t="str">
        <f t="shared" si="7"/>
        <v>Italie</v>
      </c>
      <c r="CA43" s="6" t="s">
        <v>760</v>
      </c>
      <c r="CB43" s="5">
        <v>10</v>
      </c>
      <c r="CC43" s="5">
        <v>22</v>
      </c>
      <c r="CD43" s="5">
        <v>31</v>
      </c>
      <c r="CE43" s="5">
        <v>15</v>
      </c>
      <c r="CF43" s="5">
        <v>39</v>
      </c>
      <c r="CG43" s="5">
        <v>10</v>
      </c>
      <c r="CH43" s="5">
        <v>1</v>
      </c>
      <c r="CI43" s="7"/>
      <c r="CJ43" s="5">
        <v>5</v>
      </c>
      <c r="CK43" s="4" t="str">
        <f t="shared" si="8"/>
        <v>Indonésie</v>
      </c>
      <c r="CL43" s="6" t="s">
        <v>794</v>
      </c>
      <c r="CM43" s="5">
        <v>8</v>
      </c>
      <c r="CN43" s="5">
        <v>24</v>
      </c>
      <c r="CO43" s="5">
        <v>32</v>
      </c>
      <c r="CP43" s="5">
        <v>19</v>
      </c>
      <c r="CQ43" s="5">
        <v>35</v>
      </c>
      <c r="CR43" s="5">
        <v>65</v>
      </c>
      <c r="CS43" s="5">
        <v>5</v>
      </c>
      <c r="CT43" s="7"/>
      <c r="CU43" s="5">
        <v>5</v>
      </c>
      <c r="CV43" s="4" t="str">
        <f t="shared" si="9"/>
        <v>Israël</v>
      </c>
      <c r="CW43" s="6" t="s">
        <v>745</v>
      </c>
      <c r="CX43" s="5">
        <v>7</v>
      </c>
      <c r="CY43" s="5">
        <v>16</v>
      </c>
      <c r="CZ43" s="5">
        <v>28</v>
      </c>
      <c r="DA43" s="5">
        <v>8</v>
      </c>
      <c r="DB43" s="5">
        <v>37</v>
      </c>
      <c r="DC43" s="5">
        <v>12</v>
      </c>
      <c r="DD43" s="5">
        <v>1</v>
      </c>
      <c r="DE43" s="7"/>
      <c r="DF43" s="5">
        <v>5</v>
      </c>
      <c r="DG43" s="4" t="str">
        <f t="shared" si="10"/>
        <v>Vietnam</v>
      </c>
      <c r="DH43" s="6" t="s">
        <v>695</v>
      </c>
      <c r="DI43" s="5">
        <v>3</v>
      </c>
      <c r="DJ43" s="5">
        <v>19</v>
      </c>
      <c r="DK43" s="5">
        <v>27</v>
      </c>
      <c r="DL43" s="5">
        <v>7</v>
      </c>
      <c r="DM43" s="5">
        <v>35</v>
      </c>
      <c r="DN43" s="5">
        <v>42</v>
      </c>
      <c r="DO43" s="5">
        <v>7</v>
      </c>
      <c r="DP43" s="7"/>
      <c r="DQ43" s="5">
        <v>5</v>
      </c>
      <c r="DR43" s="4" t="str">
        <f t="shared" si="11"/>
        <v>Chine</v>
      </c>
      <c r="DS43" s="6" t="s">
        <v>804</v>
      </c>
      <c r="DT43" s="5">
        <v>5</v>
      </c>
      <c r="DU43" s="5">
        <v>13</v>
      </c>
      <c r="DV43" s="5">
        <v>20</v>
      </c>
      <c r="DW43" s="5">
        <v>2</v>
      </c>
      <c r="DX43" s="5">
        <v>29</v>
      </c>
      <c r="DY43" s="5">
        <v>37</v>
      </c>
      <c r="DZ43" s="5">
        <v>7</v>
      </c>
      <c r="EA43" s="7"/>
      <c r="EB43" s="5">
        <v>5</v>
      </c>
    </row>
    <row r="44" spans="1:132" ht="48" x14ac:dyDescent="0.25">
      <c r="A44" s="4" t="str">
        <f t="shared" si="0"/>
        <v>Philippines</v>
      </c>
      <c r="B44" s="6" t="s">
        <v>689</v>
      </c>
      <c r="C44" s="5">
        <v>6</v>
      </c>
      <c r="D44" s="5">
        <v>22</v>
      </c>
      <c r="E44" s="5">
        <v>31</v>
      </c>
      <c r="F44" s="5">
        <v>14</v>
      </c>
      <c r="G44" s="5">
        <v>34</v>
      </c>
      <c r="H44" s="5">
        <v>22</v>
      </c>
      <c r="I44" s="5">
        <v>6</v>
      </c>
      <c r="J44" s="7"/>
      <c r="K44" s="5">
        <v>5</v>
      </c>
      <c r="L44" s="4" t="str">
        <f t="shared" si="1"/>
        <v>Angola</v>
      </c>
      <c r="M44" s="6" t="s">
        <v>685</v>
      </c>
      <c r="N44" s="5">
        <v>7</v>
      </c>
      <c r="O44" s="5">
        <v>24</v>
      </c>
      <c r="P44" s="5">
        <v>29</v>
      </c>
      <c r="Q44" s="5">
        <v>21</v>
      </c>
      <c r="R44" s="5">
        <v>35</v>
      </c>
      <c r="S44" s="5">
        <v>36</v>
      </c>
      <c r="T44" s="5">
        <v>3</v>
      </c>
      <c r="U44" s="7"/>
      <c r="V44" s="5">
        <v>5</v>
      </c>
      <c r="W44" s="4" t="str">
        <f t="shared" si="2"/>
        <v>Thaïlande</v>
      </c>
      <c r="X44" s="6" t="s">
        <v>663</v>
      </c>
      <c r="Y44" s="5">
        <v>9</v>
      </c>
      <c r="Z44" s="5">
        <v>18</v>
      </c>
      <c r="AA44" s="5">
        <v>35</v>
      </c>
      <c r="AB44" s="5">
        <v>13</v>
      </c>
      <c r="AC44" s="5">
        <v>38</v>
      </c>
      <c r="AD44" s="5">
        <v>8</v>
      </c>
      <c r="AE44" s="5">
        <v>2</v>
      </c>
      <c r="AF44" s="7"/>
      <c r="AG44" s="5">
        <v>4</v>
      </c>
      <c r="AH44" s="4" t="str">
        <f t="shared" si="3"/>
        <v>Guatemala</v>
      </c>
      <c r="AI44" s="6" t="s">
        <v>692</v>
      </c>
      <c r="AJ44" s="5">
        <v>4</v>
      </c>
      <c r="AK44" s="5">
        <v>15</v>
      </c>
      <c r="AL44" s="5">
        <v>29</v>
      </c>
      <c r="AM44" s="5">
        <v>8</v>
      </c>
      <c r="AN44" s="5">
        <v>33</v>
      </c>
      <c r="AO44" s="5">
        <v>30</v>
      </c>
      <c r="AP44" s="5">
        <v>5</v>
      </c>
      <c r="AQ44" s="7"/>
      <c r="AR44" s="5">
        <v>5</v>
      </c>
      <c r="AS44" s="4" t="str">
        <f t="shared" si="4"/>
        <v>Libye</v>
      </c>
      <c r="AT44" s="6" t="s">
        <v>735</v>
      </c>
      <c r="AU44" s="5">
        <v>8</v>
      </c>
      <c r="AV44" s="5">
        <v>17</v>
      </c>
      <c r="AW44" s="5">
        <v>25</v>
      </c>
      <c r="AX44" s="5">
        <v>6</v>
      </c>
      <c r="AY44" s="5">
        <v>42</v>
      </c>
      <c r="AZ44" s="5">
        <v>5</v>
      </c>
      <c r="BA44" s="5">
        <v>3</v>
      </c>
      <c r="BB44" s="7"/>
      <c r="BC44" s="5">
        <v>5</v>
      </c>
      <c r="BD44" s="4" t="str">
        <f t="shared" si="5"/>
        <v>Algérie</v>
      </c>
      <c r="BE44" s="6" t="s">
        <v>734</v>
      </c>
      <c r="BF44" s="5">
        <v>9</v>
      </c>
      <c r="BG44" s="5">
        <v>19</v>
      </c>
      <c r="BH44" s="5">
        <v>27</v>
      </c>
      <c r="BI44" s="5">
        <v>13</v>
      </c>
      <c r="BJ44" s="5">
        <v>39</v>
      </c>
      <c r="BK44" s="5">
        <v>14</v>
      </c>
      <c r="BL44" s="5">
        <v>2</v>
      </c>
      <c r="BM44" s="7"/>
      <c r="BN44" s="5">
        <v>5</v>
      </c>
      <c r="BO44" s="4" t="str">
        <f t="shared" si="6"/>
        <v>Suisse</v>
      </c>
      <c r="BP44" s="6" t="s">
        <v>785</v>
      </c>
      <c r="BQ44" s="5">
        <v>10</v>
      </c>
      <c r="BR44" s="5">
        <v>16</v>
      </c>
      <c r="BS44" s="5">
        <v>26</v>
      </c>
      <c r="BT44" s="5">
        <v>6</v>
      </c>
      <c r="BU44" s="5">
        <v>35</v>
      </c>
      <c r="BV44" s="5">
        <v>63</v>
      </c>
      <c r="BW44" s="5">
        <v>9</v>
      </c>
      <c r="BX44" s="7"/>
      <c r="BY44" s="5">
        <v>5</v>
      </c>
      <c r="BZ44" s="4" t="str">
        <f t="shared" si="7"/>
        <v>Portugal</v>
      </c>
      <c r="CA44" s="6" t="s">
        <v>777</v>
      </c>
      <c r="CB44" s="5">
        <v>10</v>
      </c>
      <c r="CC44" s="5">
        <v>16</v>
      </c>
      <c r="CD44" s="5">
        <v>26</v>
      </c>
      <c r="CE44" s="5">
        <v>9</v>
      </c>
      <c r="CF44" s="5">
        <v>40</v>
      </c>
      <c r="CG44" s="5">
        <v>25</v>
      </c>
      <c r="CH44" s="5">
        <v>6</v>
      </c>
      <c r="CI44" s="7"/>
      <c r="CJ44" s="5">
        <v>5</v>
      </c>
      <c r="CK44" s="4" t="str">
        <f t="shared" si="8"/>
        <v>Chine</v>
      </c>
      <c r="CL44" s="6" t="s">
        <v>755</v>
      </c>
      <c r="CM44" s="5">
        <v>8</v>
      </c>
      <c r="CN44" s="5">
        <v>15</v>
      </c>
      <c r="CO44" s="5">
        <v>27</v>
      </c>
      <c r="CP44" s="5">
        <v>2</v>
      </c>
      <c r="CQ44" s="5">
        <v>33</v>
      </c>
      <c r="CR44" s="5">
        <v>57</v>
      </c>
      <c r="CS44" s="5">
        <v>7</v>
      </c>
      <c r="CT44" s="7"/>
      <c r="CU44" s="5">
        <v>5</v>
      </c>
      <c r="CV44" s="4" t="str">
        <f t="shared" si="9"/>
        <v>Malte</v>
      </c>
      <c r="CW44" s="6" t="s">
        <v>726</v>
      </c>
      <c r="CX44" s="5">
        <v>7</v>
      </c>
      <c r="CY44" s="5">
        <v>20</v>
      </c>
      <c r="CZ44" s="5">
        <v>25</v>
      </c>
      <c r="DA44" s="5">
        <v>16</v>
      </c>
      <c r="DB44" s="5">
        <v>34</v>
      </c>
      <c r="DC44" s="5">
        <v>62</v>
      </c>
      <c r="DD44" s="5">
        <v>6</v>
      </c>
      <c r="DE44" s="7"/>
      <c r="DF44" s="5">
        <v>5</v>
      </c>
      <c r="DG44" s="4" t="str">
        <f t="shared" si="10"/>
        <v>Crête</v>
      </c>
      <c r="DH44" s="6" t="s">
        <v>736</v>
      </c>
      <c r="DI44" s="5">
        <v>3</v>
      </c>
      <c r="DJ44" s="5">
        <v>16</v>
      </c>
      <c r="DK44" s="5">
        <v>21</v>
      </c>
      <c r="DL44" s="5">
        <v>8</v>
      </c>
      <c r="DM44" s="5">
        <v>27</v>
      </c>
      <c r="DN44" s="5">
        <v>47</v>
      </c>
      <c r="DO44" s="5">
        <v>6</v>
      </c>
      <c r="DP44" s="7"/>
      <c r="DQ44" s="5">
        <v>5</v>
      </c>
      <c r="DR44" s="4" t="str">
        <f t="shared" si="11"/>
        <v>Vietnam</v>
      </c>
      <c r="DS44" s="6" t="s">
        <v>693</v>
      </c>
      <c r="DT44" s="5">
        <v>4</v>
      </c>
      <c r="DU44" s="5">
        <v>23</v>
      </c>
      <c r="DV44" s="5">
        <v>32</v>
      </c>
      <c r="DW44" s="5">
        <v>14</v>
      </c>
      <c r="DX44" s="5">
        <v>37</v>
      </c>
      <c r="DY44" s="5">
        <v>55</v>
      </c>
      <c r="DZ44" s="5">
        <v>7</v>
      </c>
      <c r="EA44" s="7"/>
      <c r="EB44" s="5">
        <v>5</v>
      </c>
    </row>
    <row r="45" spans="1:132" ht="60" x14ac:dyDescent="0.25">
      <c r="A45" s="4" t="str">
        <f t="shared" si="0"/>
        <v>République Dominicaine</v>
      </c>
      <c r="B45" s="6" t="s">
        <v>690</v>
      </c>
      <c r="C45" s="5">
        <v>6</v>
      </c>
      <c r="D45" s="5">
        <v>20</v>
      </c>
      <c r="E45" s="5">
        <v>30</v>
      </c>
      <c r="F45" s="5">
        <v>15</v>
      </c>
      <c r="G45" s="5">
        <v>32</v>
      </c>
      <c r="H45" s="5">
        <v>60</v>
      </c>
      <c r="I45" s="5">
        <v>7</v>
      </c>
      <c r="J45" s="7"/>
      <c r="K45" s="5">
        <v>5</v>
      </c>
      <c r="L45" s="4" t="str">
        <f t="shared" si="1"/>
        <v>Cuba</v>
      </c>
      <c r="M45" s="6" t="s">
        <v>713</v>
      </c>
      <c r="N45" s="5">
        <v>6</v>
      </c>
      <c r="O45" s="5">
        <v>19</v>
      </c>
      <c r="P45" s="5">
        <v>27</v>
      </c>
      <c r="Q45" s="5">
        <v>10</v>
      </c>
      <c r="R45" s="5">
        <v>34</v>
      </c>
      <c r="S45" s="5">
        <v>45</v>
      </c>
      <c r="T45" s="5">
        <v>4</v>
      </c>
      <c r="U45" s="7"/>
      <c r="V45" s="5">
        <v>5</v>
      </c>
      <c r="W45" s="4" t="str">
        <f t="shared" si="2"/>
        <v>Guadeloupe</v>
      </c>
      <c r="X45" s="6" t="s">
        <v>709</v>
      </c>
      <c r="Y45" s="5">
        <v>8</v>
      </c>
      <c r="Z45" s="5">
        <v>18</v>
      </c>
      <c r="AA45" s="5">
        <v>26</v>
      </c>
      <c r="AB45" s="5">
        <v>13</v>
      </c>
      <c r="AC45" s="5">
        <v>28</v>
      </c>
      <c r="AD45" s="5">
        <v>205</v>
      </c>
      <c r="AE45" s="5">
        <v>20</v>
      </c>
      <c r="AF45" s="7"/>
      <c r="AG45" s="5">
        <v>4</v>
      </c>
      <c r="AH45" s="4" t="str">
        <f t="shared" si="3"/>
        <v>Maroc</v>
      </c>
      <c r="AI45" s="6" t="s">
        <v>739</v>
      </c>
      <c r="AJ45" s="5">
        <v>9</v>
      </c>
      <c r="AK45" s="5">
        <v>12</v>
      </c>
      <c r="AL45" s="5">
        <v>27</v>
      </c>
      <c r="AM45" s="5">
        <v>2</v>
      </c>
      <c r="AN45" s="5">
        <v>40</v>
      </c>
      <c r="AO45" s="5">
        <v>30</v>
      </c>
      <c r="AP45" s="5">
        <v>6</v>
      </c>
      <c r="AQ45" s="7"/>
      <c r="AR45" s="5">
        <v>4</v>
      </c>
      <c r="AS45" s="4" t="str">
        <f t="shared" si="4"/>
        <v>Grèce</v>
      </c>
      <c r="AT45" s="6" t="s">
        <v>738</v>
      </c>
      <c r="AU45" s="5">
        <v>8</v>
      </c>
      <c r="AV45" s="5">
        <v>17</v>
      </c>
      <c r="AW45" s="5">
        <v>24</v>
      </c>
      <c r="AX45" s="5">
        <v>11</v>
      </c>
      <c r="AY45" s="5">
        <v>32</v>
      </c>
      <c r="AZ45" s="5">
        <v>11</v>
      </c>
      <c r="BA45" s="5">
        <v>3</v>
      </c>
      <c r="BB45" s="7"/>
      <c r="BC45" s="5">
        <v>5</v>
      </c>
      <c r="BD45" s="4" t="str">
        <f t="shared" si="5"/>
        <v>Slovaquie</v>
      </c>
      <c r="BE45" s="6" t="s">
        <v>778</v>
      </c>
      <c r="BF45" s="5">
        <v>9</v>
      </c>
      <c r="BG45" s="5">
        <v>15</v>
      </c>
      <c r="BH45" s="5">
        <v>25</v>
      </c>
      <c r="BI45" s="5">
        <v>5</v>
      </c>
      <c r="BJ45" s="5">
        <v>38</v>
      </c>
      <c r="BK45" s="5">
        <v>63</v>
      </c>
      <c r="BL45" s="5">
        <v>11</v>
      </c>
      <c r="BM45" s="7"/>
      <c r="BN45" s="5">
        <v>5</v>
      </c>
      <c r="BO45" s="4" t="str">
        <f t="shared" si="6"/>
        <v>Bulgarie</v>
      </c>
      <c r="BP45" s="6" t="s">
        <v>786</v>
      </c>
      <c r="BQ45" s="5">
        <v>10</v>
      </c>
      <c r="BR45" s="5">
        <v>17</v>
      </c>
      <c r="BS45" s="5">
        <v>28</v>
      </c>
      <c r="BT45" s="5">
        <v>7</v>
      </c>
      <c r="BU45" s="5">
        <v>36</v>
      </c>
      <c r="BV45" s="5">
        <v>67</v>
      </c>
      <c r="BW45" s="5">
        <v>10</v>
      </c>
      <c r="BX45" s="7"/>
      <c r="BY45" s="5">
        <v>5</v>
      </c>
      <c r="BZ45" s="4" t="str">
        <f t="shared" si="7"/>
        <v>Australie</v>
      </c>
      <c r="CA45" s="6" t="s">
        <v>761</v>
      </c>
      <c r="CB45" s="5">
        <v>10</v>
      </c>
      <c r="CC45" s="5">
        <v>22</v>
      </c>
      <c r="CD45" s="5">
        <v>33</v>
      </c>
      <c r="CE45" s="5">
        <v>14</v>
      </c>
      <c r="CF45" s="5">
        <v>38</v>
      </c>
      <c r="CG45" s="5">
        <v>3</v>
      </c>
      <c r="CH45" s="5">
        <v>0</v>
      </c>
      <c r="CI45" s="7"/>
      <c r="CJ45" s="5">
        <v>5</v>
      </c>
      <c r="CK45" s="4" t="str">
        <f t="shared" si="8"/>
        <v>Ile Maurice</v>
      </c>
      <c r="CL45" s="6" t="s">
        <v>795</v>
      </c>
      <c r="CM45" s="5">
        <v>8</v>
      </c>
      <c r="CN45" s="5">
        <v>18</v>
      </c>
      <c r="CO45" s="5">
        <v>26</v>
      </c>
      <c r="CP45" s="5">
        <v>11</v>
      </c>
      <c r="CQ45" s="5">
        <v>27</v>
      </c>
      <c r="CR45" s="5">
        <v>35</v>
      </c>
      <c r="CS45" s="5">
        <v>4</v>
      </c>
      <c r="CT45" s="7"/>
      <c r="CU45" s="5">
        <v>5</v>
      </c>
      <c r="CV45" s="4" t="str">
        <f t="shared" si="9"/>
        <v>Portugal</v>
      </c>
      <c r="CW45" s="6" t="s">
        <v>727</v>
      </c>
      <c r="CX45" s="5">
        <v>7</v>
      </c>
      <c r="CY45" s="5">
        <v>15</v>
      </c>
      <c r="CZ45" s="5">
        <v>23</v>
      </c>
      <c r="DA45" s="5">
        <v>7</v>
      </c>
      <c r="DB45" s="5">
        <v>36</v>
      </c>
      <c r="DC45" s="5">
        <v>61</v>
      </c>
      <c r="DD45" s="5">
        <v>9</v>
      </c>
      <c r="DE45" s="7"/>
      <c r="DF45" s="5">
        <v>5</v>
      </c>
      <c r="DG45" s="4" t="str">
        <f t="shared" si="10"/>
        <v>Grèce</v>
      </c>
      <c r="DH45" s="6" t="s">
        <v>738</v>
      </c>
      <c r="DI45" s="5">
        <v>3</v>
      </c>
      <c r="DJ45" s="5">
        <v>16</v>
      </c>
      <c r="DK45" s="5">
        <v>21</v>
      </c>
      <c r="DL45" s="5">
        <v>8</v>
      </c>
      <c r="DM45" s="5">
        <v>27</v>
      </c>
      <c r="DN45" s="5">
        <v>47</v>
      </c>
      <c r="DO45" s="5">
        <v>6</v>
      </c>
      <c r="DP45" s="7"/>
      <c r="DQ45" s="5">
        <v>5</v>
      </c>
      <c r="DR45" s="4" t="str">
        <f t="shared" si="11"/>
        <v>Vietnam</v>
      </c>
      <c r="DS45" s="6" t="s">
        <v>695</v>
      </c>
      <c r="DT45" s="5">
        <v>2</v>
      </c>
      <c r="DU45" s="5">
        <v>16</v>
      </c>
      <c r="DV45" s="5">
        <v>23</v>
      </c>
      <c r="DW45" s="5">
        <v>7</v>
      </c>
      <c r="DX45" s="5">
        <v>38</v>
      </c>
      <c r="DY45" s="5">
        <v>19</v>
      </c>
      <c r="DZ45" s="5">
        <v>7</v>
      </c>
      <c r="EA45" s="7"/>
      <c r="EB45" s="5">
        <v>5</v>
      </c>
    </row>
    <row r="46" spans="1:132" ht="36" x14ac:dyDescent="0.25">
      <c r="A46" s="4" t="str">
        <f t="shared" si="0"/>
        <v>Espagne</v>
      </c>
      <c r="B46" s="6" t="s">
        <v>691</v>
      </c>
      <c r="C46" s="5">
        <v>6</v>
      </c>
      <c r="D46" s="5">
        <v>15</v>
      </c>
      <c r="E46" s="5">
        <v>22</v>
      </c>
      <c r="F46" s="5">
        <v>8</v>
      </c>
      <c r="G46" s="5">
        <v>29</v>
      </c>
      <c r="H46" s="5">
        <v>35</v>
      </c>
      <c r="I46" s="5">
        <v>8</v>
      </c>
      <c r="J46" s="7"/>
      <c r="K46" s="5">
        <v>5</v>
      </c>
      <c r="L46" s="4" t="str">
        <f t="shared" si="1"/>
        <v>Philippines</v>
      </c>
      <c r="M46" s="6" t="s">
        <v>689</v>
      </c>
      <c r="N46" s="5">
        <v>6</v>
      </c>
      <c r="O46" s="5">
        <v>22</v>
      </c>
      <c r="P46" s="5">
        <v>31</v>
      </c>
      <c r="Q46" s="5">
        <v>14</v>
      </c>
      <c r="R46" s="5">
        <v>36</v>
      </c>
      <c r="S46" s="5">
        <v>22</v>
      </c>
      <c r="T46" s="5">
        <v>6</v>
      </c>
      <c r="U46" s="7"/>
      <c r="V46" s="5">
        <v>5</v>
      </c>
      <c r="W46" s="4" t="str">
        <f t="shared" si="2"/>
        <v>Botswana</v>
      </c>
      <c r="X46" s="6" t="s">
        <v>720</v>
      </c>
      <c r="Y46" s="5">
        <v>8</v>
      </c>
      <c r="Z46" s="5">
        <v>17</v>
      </c>
      <c r="AA46" s="5">
        <v>30</v>
      </c>
      <c r="AB46" s="5">
        <v>9</v>
      </c>
      <c r="AC46" s="5">
        <v>37</v>
      </c>
      <c r="AD46" s="5">
        <v>70</v>
      </c>
      <c r="AE46" s="5">
        <v>5</v>
      </c>
      <c r="AF46" s="7"/>
      <c r="AG46" s="5">
        <v>4</v>
      </c>
      <c r="AH46" s="4" t="str">
        <f t="shared" si="3"/>
        <v>Etats-Unis</v>
      </c>
      <c r="AI46" s="6" t="s">
        <v>711</v>
      </c>
      <c r="AJ46" s="5">
        <v>9</v>
      </c>
      <c r="AK46" s="5">
        <v>20</v>
      </c>
      <c r="AL46" s="5">
        <v>28</v>
      </c>
      <c r="AM46" s="5">
        <v>7</v>
      </c>
      <c r="AN46" s="5">
        <v>35</v>
      </c>
      <c r="AO46" s="5">
        <v>80</v>
      </c>
      <c r="AP46" s="5">
        <v>7</v>
      </c>
      <c r="AQ46" s="7"/>
      <c r="AR46" s="5">
        <v>4</v>
      </c>
      <c r="AS46" s="4" t="str">
        <f t="shared" si="4"/>
        <v>Espagne</v>
      </c>
      <c r="AT46" s="6" t="s">
        <v>765</v>
      </c>
      <c r="AU46" s="5">
        <v>8</v>
      </c>
      <c r="AV46" s="5">
        <v>15</v>
      </c>
      <c r="AW46" s="5">
        <v>22</v>
      </c>
      <c r="AX46" s="5">
        <v>5</v>
      </c>
      <c r="AY46" s="5">
        <v>31</v>
      </c>
      <c r="AZ46" s="5">
        <v>53</v>
      </c>
      <c r="BA46" s="5">
        <v>8</v>
      </c>
      <c r="BB46" s="7"/>
      <c r="BC46" s="5">
        <v>5</v>
      </c>
      <c r="BD46" s="4" t="str">
        <f t="shared" si="5"/>
        <v>Hongrie</v>
      </c>
      <c r="BE46" s="6" t="s">
        <v>779</v>
      </c>
      <c r="BF46" s="5">
        <v>9</v>
      </c>
      <c r="BG46" s="5">
        <v>16</v>
      </c>
      <c r="BH46" s="5">
        <v>27</v>
      </c>
      <c r="BI46" s="5">
        <v>4</v>
      </c>
      <c r="BJ46" s="5">
        <v>40</v>
      </c>
      <c r="BK46" s="5">
        <v>68</v>
      </c>
      <c r="BL46" s="5">
        <v>13</v>
      </c>
      <c r="BM46" s="7"/>
      <c r="BN46" s="5">
        <v>5</v>
      </c>
      <c r="BO46" s="4" t="str">
        <f t="shared" si="6"/>
        <v>Suède</v>
      </c>
      <c r="BP46" s="6" t="s">
        <v>787</v>
      </c>
      <c r="BQ46" s="5">
        <v>10</v>
      </c>
      <c r="BR46" s="5">
        <v>15</v>
      </c>
      <c r="BS46" s="5">
        <v>23</v>
      </c>
      <c r="BT46" s="5">
        <v>8</v>
      </c>
      <c r="BU46" s="5">
        <v>34</v>
      </c>
      <c r="BV46" s="5">
        <v>60</v>
      </c>
      <c r="BW46" s="5">
        <v>13</v>
      </c>
      <c r="BX46" s="7"/>
      <c r="BY46" s="5">
        <v>5</v>
      </c>
      <c r="BZ46" s="4" t="str">
        <f t="shared" si="7"/>
        <v>Slovaquie</v>
      </c>
      <c r="CA46" s="6" t="s">
        <v>778</v>
      </c>
      <c r="CB46" s="5">
        <v>9</v>
      </c>
      <c r="CC46" s="5">
        <v>16</v>
      </c>
      <c r="CD46" s="5">
        <v>27</v>
      </c>
      <c r="CE46" s="5">
        <v>8</v>
      </c>
      <c r="CF46" s="5">
        <v>38</v>
      </c>
      <c r="CG46" s="5">
        <v>68</v>
      </c>
      <c r="CH46" s="5">
        <v>10</v>
      </c>
      <c r="CI46" s="7"/>
      <c r="CJ46" s="5">
        <v>5</v>
      </c>
      <c r="CK46" s="4" t="str">
        <f t="shared" si="8"/>
        <v>Italie</v>
      </c>
      <c r="CL46" s="6" t="s">
        <v>764</v>
      </c>
      <c r="CM46" s="5">
        <v>8</v>
      </c>
      <c r="CN46" s="5">
        <v>18</v>
      </c>
      <c r="CO46" s="5">
        <v>27</v>
      </c>
      <c r="CP46" s="5">
        <v>11</v>
      </c>
      <c r="CQ46" s="5">
        <v>32</v>
      </c>
      <c r="CR46" s="5">
        <v>62</v>
      </c>
      <c r="CS46" s="5">
        <v>5</v>
      </c>
      <c r="CT46" s="7"/>
      <c r="CU46" s="5">
        <v>5</v>
      </c>
      <c r="CV46" s="4" t="str">
        <f t="shared" si="9"/>
        <v>Togo</v>
      </c>
      <c r="CW46" s="6" t="s">
        <v>679</v>
      </c>
      <c r="CX46" s="5">
        <v>7</v>
      </c>
      <c r="CY46" s="5">
        <v>24</v>
      </c>
      <c r="CZ46" s="5">
        <v>30</v>
      </c>
      <c r="DA46" s="5">
        <v>19</v>
      </c>
      <c r="DB46" s="5">
        <v>33</v>
      </c>
      <c r="DC46" s="5">
        <v>63</v>
      </c>
      <c r="DD46" s="5">
        <v>6</v>
      </c>
      <c r="DE46" s="7"/>
      <c r="DF46" s="5">
        <v>5</v>
      </c>
      <c r="DG46" s="4" t="str">
        <f t="shared" si="10"/>
        <v>Australie</v>
      </c>
      <c r="DH46" s="6" t="s">
        <v>715</v>
      </c>
      <c r="DI46" s="5">
        <v>11</v>
      </c>
      <c r="DJ46" s="5">
        <v>19</v>
      </c>
      <c r="DK46" s="5">
        <v>35</v>
      </c>
      <c r="DL46" s="5">
        <v>6</v>
      </c>
      <c r="DM46" s="5">
        <v>41</v>
      </c>
      <c r="DN46" s="5">
        <v>30</v>
      </c>
      <c r="DO46" s="5">
        <v>4</v>
      </c>
      <c r="DP46" s="7"/>
      <c r="DQ46" s="5">
        <v>4</v>
      </c>
      <c r="DR46" s="4" t="str">
        <f t="shared" si="11"/>
        <v>Chili</v>
      </c>
      <c r="DS46" s="6" t="s">
        <v>649</v>
      </c>
      <c r="DT46" s="5">
        <v>10</v>
      </c>
      <c r="DU46" s="5">
        <v>12</v>
      </c>
      <c r="DV46" s="5">
        <v>29</v>
      </c>
      <c r="DW46" s="5">
        <v>2</v>
      </c>
      <c r="DX46" s="5">
        <v>38</v>
      </c>
      <c r="DY46" s="5">
        <v>5</v>
      </c>
      <c r="DZ46" s="5">
        <v>0</v>
      </c>
      <c r="EA46" s="7"/>
      <c r="EB46" s="5">
        <v>4</v>
      </c>
    </row>
    <row r="47" spans="1:132" ht="60" x14ac:dyDescent="0.25">
      <c r="A47" s="4" t="str">
        <f t="shared" si="0"/>
        <v>Guatemala</v>
      </c>
      <c r="B47" s="6" t="s">
        <v>692</v>
      </c>
      <c r="C47" s="5">
        <v>5</v>
      </c>
      <c r="D47" s="5">
        <v>13</v>
      </c>
      <c r="E47" s="5">
        <v>24</v>
      </c>
      <c r="F47" s="5">
        <v>5</v>
      </c>
      <c r="G47" s="5">
        <v>29</v>
      </c>
      <c r="H47" s="5">
        <v>8</v>
      </c>
      <c r="I47" s="5">
        <v>4</v>
      </c>
      <c r="J47" s="7"/>
      <c r="K47" s="5">
        <v>5</v>
      </c>
      <c r="L47" s="4" t="str">
        <f t="shared" si="1"/>
        <v>République Dominicaine</v>
      </c>
      <c r="M47" s="6" t="s">
        <v>690</v>
      </c>
      <c r="N47" s="5">
        <v>6</v>
      </c>
      <c r="O47" s="5">
        <v>20</v>
      </c>
      <c r="P47" s="5">
        <v>30</v>
      </c>
      <c r="Q47" s="5">
        <v>16</v>
      </c>
      <c r="R47" s="5">
        <v>35</v>
      </c>
      <c r="S47" s="5">
        <v>35</v>
      </c>
      <c r="T47" s="5">
        <v>6</v>
      </c>
      <c r="U47" s="7"/>
      <c r="V47" s="5">
        <v>5</v>
      </c>
      <c r="W47" s="4" t="str">
        <f t="shared" si="2"/>
        <v>Mexique</v>
      </c>
      <c r="X47" s="6" t="s">
        <v>721</v>
      </c>
      <c r="Y47" s="5">
        <v>8</v>
      </c>
      <c r="Z47" s="5">
        <v>9</v>
      </c>
      <c r="AA47" s="5">
        <v>25</v>
      </c>
      <c r="AB47" s="5">
        <v>1</v>
      </c>
      <c r="AC47" s="5">
        <v>28</v>
      </c>
      <c r="AD47" s="5">
        <v>10</v>
      </c>
      <c r="AE47" s="5">
        <v>9</v>
      </c>
      <c r="AF47" s="7"/>
      <c r="AG47" s="5">
        <v>4</v>
      </c>
      <c r="AH47" s="4" t="str">
        <f t="shared" si="3"/>
        <v>Maroc</v>
      </c>
      <c r="AI47" s="6" t="s">
        <v>740</v>
      </c>
      <c r="AJ47" s="5">
        <v>9</v>
      </c>
      <c r="AK47" s="5">
        <v>12</v>
      </c>
      <c r="AL47" s="5">
        <v>23</v>
      </c>
      <c r="AM47" s="5">
        <v>4</v>
      </c>
      <c r="AN47" s="5">
        <v>39</v>
      </c>
      <c r="AO47" s="5">
        <v>42</v>
      </c>
      <c r="AP47" s="5">
        <v>7</v>
      </c>
      <c r="AQ47" s="7"/>
      <c r="AR47" s="5">
        <v>4</v>
      </c>
      <c r="AS47" s="4" t="str">
        <f t="shared" si="4"/>
        <v>Espagne</v>
      </c>
      <c r="AT47" s="6" t="s">
        <v>691</v>
      </c>
      <c r="AU47" s="5">
        <v>8</v>
      </c>
      <c r="AV47" s="5">
        <v>18</v>
      </c>
      <c r="AW47" s="5">
        <v>24</v>
      </c>
      <c r="AX47" s="5">
        <v>12</v>
      </c>
      <c r="AY47" s="5">
        <v>30</v>
      </c>
      <c r="AZ47" s="5">
        <v>5</v>
      </c>
      <c r="BA47" s="5">
        <v>1</v>
      </c>
      <c r="BB47" s="7"/>
      <c r="BC47" s="5">
        <v>5</v>
      </c>
      <c r="BD47" s="4" t="str">
        <f t="shared" si="5"/>
        <v>Italie</v>
      </c>
      <c r="BE47" s="6" t="s">
        <v>764</v>
      </c>
      <c r="BF47" s="5">
        <v>9</v>
      </c>
      <c r="BG47" s="5">
        <v>18</v>
      </c>
      <c r="BH47" s="5">
        <v>29</v>
      </c>
      <c r="BI47" s="5">
        <v>10</v>
      </c>
      <c r="BJ47" s="5">
        <v>37</v>
      </c>
      <c r="BK47" s="5">
        <v>36</v>
      </c>
      <c r="BL47" s="5">
        <v>4</v>
      </c>
      <c r="BM47" s="7"/>
      <c r="BN47" s="5">
        <v>5</v>
      </c>
      <c r="BO47" s="4" t="str">
        <f t="shared" si="6"/>
        <v>Etats-Unis</v>
      </c>
      <c r="BP47" s="6" t="s">
        <v>788</v>
      </c>
      <c r="BQ47" s="5">
        <v>10</v>
      </c>
      <c r="BR47" s="5">
        <v>13</v>
      </c>
      <c r="BS47" s="5">
        <v>23</v>
      </c>
      <c r="BT47" s="5">
        <v>8</v>
      </c>
      <c r="BU47" s="5">
        <v>37</v>
      </c>
      <c r="BV47" s="5">
        <v>14</v>
      </c>
      <c r="BW47" s="5">
        <v>4</v>
      </c>
      <c r="BX47" s="7"/>
      <c r="BY47" s="5">
        <v>5</v>
      </c>
      <c r="BZ47" s="4" t="str">
        <f t="shared" si="7"/>
        <v>Hongrie</v>
      </c>
      <c r="CA47" s="6" t="s">
        <v>779</v>
      </c>
      <c r="CB47" s="5">
        <v>9</v>
      </c>
      <c r="CC47" s="5">
        <v>17</v>
      </c>
      <c r="CD47" s="5">
        <v>28</v>
      </c>
      <c r="CE47" s="5">
        <v>8</v>
      </c>
      <c r="CF47" s="5">
        <v>40</v>
      </c>
      <c r="CG47" s="5">
        <v>46</v>
      </c>
      <c r="CH47" s="5">
        <v>9</v>
      </c>
      <c r="CI47" s="7"/>
      <c r="CJ47" s="5">
        <v>5</v>
      </c>
      <c r="CK47" s="4" t="str">
        <f t="shared" si="8"/>
        <v>Réunion</v>
      </c>
      <c r="CL47" s="6" t="s">
        <v>796</v>
      </c>
      <c r="CM47" s="5">
        <v>8</v>
      </c>
      <c r="CN47" s="5">
        <v>18</v>
      </c>
      <c r="CO47" s="5">
        <v>26</v>
      </c>
      <c r="CP47" s="5">
        <v>11</v>
      </c>
      <c r="CQ47" s="5">
        <v>27</v>
      </c>
      <c r="CR47" s="5">
        <v>35</v>
      </c>
      <c r="CS47" s="5">
        <v>4</v>
      </c>
      <c r="CT47" s="7"/>
      <c r="CU47" s="5">
        <v>5</v>
      </c>
      <c r="CV47" s="4" t="str">
        <f t="shared" si="9"/>
        <v>Kenya</v>
      </c>
      <c r="CW47" s="6" t="s">
        <v>655</v>
      </c>
      <c r="CX47" s="5">
        <v>7</v>
      </c>
      <c r="CY47" s="5">
        <v>14</v>
      </c>
      <c r="CZ47" s="5">
        <v>25</v>
      </c>
      <c r="DA47" s="5">
        <v>7</v>
      </c>
      <c r="DB47" s="5">
        <v>31</v>
      </c>
      <c r="DC47" s="5">
        <v>52</v>
      </c>
      <c r="DD47" s="5">
        <v>8</v>
      </c>
      <c r="DE47" s="7"/>
      <c r="DF47" s="5">
        <v>5</v>
      </c>
      <c r="DG47" s="4" t="str">
        <f t="shared" si="10"/>
        <v>Inde</v>
      </c>
      <c r="DH47" s="6" t="s">
        <v>716</v>
      </c>
      <c r="DI47" s="5">
        <v>10</v>
      </c>
      <c r="DJ47" s="5">
        <v>12</v>
      </c>
      <c r="DK47" s="5">
        <v>30</v>
      </c>
      <c r="DL47" s="5">
        <v>5</v>
      </c>
      <c r="DM47" s="5">
        <v>33</v>
      </c>
      <c r="DN47" s="5">
        <v>3</v>
      </c>
      <c r="DO47" s="5">
        <v>0</v>
      </c>
      <c r="DP47" s="7"/>
      <c r="DQ47" s="5">
        <v>4</v>
      </c>
      <c r="DR47" s="4" t="str">
        <f t="shared" si="11"/>
        <v>Argentine</v>
      </c>
      <c r="DS47" s="6" t="s">
        <v>696</v>
      </c>
      <c r="DT47" s="5">
        <v>9</v>
      </c>
      <c r="DU47" s="5">
        <v>17</v>
      </c>
      <c r="DV47" s="5">
        <v>29</v>
      </c>
      <c r="DW47" s="5">
        <v>4</v>
      </c>
      <c r="DX47" s="5">
        <v>40</v>
      </c>
      <c r="DY47" s="5">
        <v>98</v>
      </c>
      <c r="DZ47" s="5">
        <v>8</v>
      </c>
      <c r="EA47" s="7"/>
      <c r="EB47" s="5">
        <v>4</v>
      </c>
    </row>
    <row r="48" spans="1:132" ht="48" x14ac:dyDescent="0.25">
      <c r="A48" s="4" t="str">
        <f t="shared" si="0"/>
        <v>Vietnam</v>
      </c>
      <c r="B48" s="6" t="s">
        <v>693</v>
      </c>
      <c r="C48" s="5">
        <v>5</v>
      </c>
      <c r="D48" s="5">
        <v>22</v>
      </c>
      <c r="E48" s="5">
        <v>33</v>
      </c>
      <c r="F48" s="5">
        <v>14</v>
      </c>
      <c r="G48" s="5">
        <v>36</v>
      </c>
      <c r="H48" s="5">
        <v>14</v>
      </c>
      <c r="I48" s="5">
        <v>2</v>
      </c>
      <c r="J48" s="7"/>
      <c r="K48" s="5">
        <v>5</v>
      </c>
      <c r="L48" s="4" t="str">
        <f t="shared" si="1"/>
        <v>Vietnam</v>
      </c>
      <c r="M48" s="6" t="s">
        <v>693</v>
      </c>
      <c r="N48" s="5">
        <v>6</v>
      </c>
      <c r="O48" s="5">
        <v>23</v>
      </c>
      <c r="P48" s="5">
        <v>34</v>
      </c>
      <c r="Q48" s="5">
        <v>16</v>
      </c>
      <c r="R48" s="5">
        <v>40</v>
      </c>
      <c r="S48" s="5">
        <v>3</v>
      </c>
      <c r="T48" s="5">
        <v>1</v>
      </c>
      <c r="U48" s="7"/>
      <c r="V48" s="5">
        <v>5</v>
      </c>
      <c r="W48" s="4" t="str">
        <f t="shared" si="2"/>
        <v>Namibie</v>
      </c>
      <c r="X48" s="6" t="s">
        <v>697</v>
      </c>
      <c r="Y48" s="5">
        <v>8</v>
      </c>
      <c r="Z48" s="5">
        <v>16</v>
      </c>
      <c r="AA48" s="5">
        <v>28</v>
      </c>
      <c r="AB48" s="5">
        <v>4</v>
      </c>
      <c r="AC48" s="5">
        <v>33</v>
      </c>
      <c r="AD48" s="5">
        <v>78</v>
      </c>
      <c r="AE48" s="5">
        <v>8</v>
      </c>
      <c r="AF48" s="7"/>
      <c r="AG48" s="5">
        <v>4</v>
      </c>
      <c r="AH48" s="4" t="str">
        <f t="shared" si="3"/>
        <v>Tunisie</v>
      </c>
      <c r="AI48" s="6" t="s">
        <v>741</v>
      </c>
      <c r="AJ48" s="5">
        <v>9</v>
      </c>
      <c r="AK48" s="5">
        <v>12</v>
      </c>
      <c r="AL48" s="5">
        <v>26</v>
      </c>
      <c r="AM48" s="5">
        <v>2</v>
      </c>
      <c r="AN48" s="5">
        <v>38</v>
      </c>
      <c r="AO48" s="5">
        <v>14</v>
      </c>
      <c r="AP48" s="5">
        <v>3</v>
      </c>
      <c r="AQ48" s="7"/>
      <c r="AR48" s="5">
        <v>4</v>
      </c>
      <c r="AS48" s="4" t="str">
        <f t="shared" si="4"/>
        <v>Italie</v>
      </c>
      <c r="AT48" s="6" t="s">
        <v>766</v>
      </c>
      <c r="AU48" s="5">
        <v>8</v>
      </c>
      <c r="AV48" s="5">
        <v>15</v>
      </c>
      <c r="AW48" s="5">
        <v>22</v>
      </c>
      <c r="AX48" s="5">
        <v>5</v>
      </c>
      <c r="AY48" s="5">
        <v>32</v>
      </c>
      <c r="AZ48" s="5">
        <v>64</v>
      </c>
      <c r="BA48" s="5">
        <v>8</v>
      </c>
      <c r="BB48" s="7"/>
      <c r="BC48" s="5">
        <v>5</v>
      </c>
      <c r="BD48" s="4" t="str">
        <f t="shared" si="5"/>
        <v>Canada</v>
      </c>
      <c r="BE48" s="6" t="s">
        <v>780</v>
      </c>
      <c r="BF48" s="5">
        <v>9</v>
      </c>
      <c r="BG48" s="5">
        <v>13</v>
      </c>
      <c r="BH48" s="5">
        <v>24</v>
      </c>
      <c r="BI48" s="5">
        <v>-2</v>
      </c>
      <c r="BJ48" s="5">
        <v>37</v>
      </c>
      <c r="BK48" s="5">
        <v>68</v>
      </c>
      <c r="BL48" s="5">
        <v>11</v>
      </c>
      <c r="BM48" s="7"/>
      <c r="BN48" s="5">
        <v>5</v>
      </c>
      <c r="BO48" s="4" t="str">
        <f t="shared" si="6"/>
        <v>Etats-Unis</v>
      </c>
      <c r="BP48" s="6" t="s">
        <v>789</v>
      </c>
      <c r="BQ48" s="5">
        <v>10</v>
      </c>
      <c r="BR48" s="5">
        <v>13</v>
      </c>
      <c r="BS48" s="5">
        <v>19</v>
      </c>
      <c r="BT48" s="5">
        <v>8</v>
      </c>
      <c r="BU48" s="5">
        <v>36</v>
      </c>
      <c r="BV48" s="5">
        <v>0</v>
      </c>
      <c r="BW48" s="5">
        <v>0</v>
      </c>
      <c r="BX48" s="7"/>
      <c r="BY48" s="5">
        <v>5</v>
      </c>
      <c r="BZ48" s="4" t="str">
        <f t="shared" si="7"/>
        <v>Tanzanie</v>
      </c>
      <c r="CA48" s="6" t="s">
        <v>670</v>
      </c>
      <c r="CB48" s="5">
        <v>9</v>
      </c>
      <c r="CC48" s="5">
        <v>20</v>
      </c>
      <c r="CD48" s="5">
        <v>29</v>
      </c>
      <c r="CE48" s="5">
        <v>15</v>
      </c>
      <c r="CF48" s="5">
        <v>33</v>
      </c>
      <c r="CG48" s="5">
        <v>24</v>
      </c>
      <c r="CH48" s="5">
        <v>7</v>
      </c>
      <c r="CI48" s="7"/>
      <c r="CJ48" s="5">
        <v>5</v>
      </c>
      <c r="CK48" s="4" t="str">
        <f t="shared" si="8"/>
        <v>Libye</v>
      </c>
      <c r="CL48" s="6" t="s">
        <v>735</v>
      </c>
      <c r="CM48" s="5">
        <v>8</v>
      </c>
      <c r="CN48" s="5">
        <v>23</v>
      </c>
      <c r="CO48" s="5">
        <v>30</v>
      </c>
      <c r="CP48" s="5">
        <v>15</v>
      </c>
      <c r="CQ48" s="5">
        <v>44</v>
      </c>
      <c r="CR48" s="5">
        <v>10</v>
      </c>
      <c r="CS48" s="5">
        <v>2</v>
      </c>
      <c r="CT48" s="7"/>
      <c r="CU48" s="5">
        <v>5</v>
      </c>
      <c r="CV48" s="4" t="str">
        <f t="shared" si="9"/>
        <v>Libye</v>
      </c>
      <c r="CW48" s="6" t="s">
        <v>735</v>
      </c>
      <c r="CX48" s="5">
        <v>7</v>
      </c>
      <c r="CY48" s="5">
        <v>19</v>
      </c>
      <c r="CZ48" s="5">
        <v>28</v>
      </c>
      <c r="DA48" s="5">
        <v>10</v>
      </c>
      <c r="DB48" s="5">
        <v>42</v>
      </c>
      <c r="DC48" s="5">
        <v>40</v>
      </c>
      <c r="DD48" s="5">
        <v>5</v>
      </c>
      <c r="DE48" s="7"/>
      <c r="DF48" s="5">
        <v>5</v>
      </c>
      <c r="DG48" s="4" t="str">
        <f t="shared" si="10"/>
        <v>Argentine</v>
      </c>
      <c r="DH48" s="6" t="s">
        <v>696</v>
      </c>
      <c r="DI48" s="5">
        <v>9</v>
      </c>
      <c r="DJ48" s="5">
        <v>14</v>
      </c>
      <c r="DK48" s="5">
        <v>25</v>
      </c>
      <c r="DL48" s="5">
        <v>2</v>
      </c>
      <c r="DM48" s="5">
        <v>34</v>
      </c>
      <c r="DN48" s="5">
        <v>83</v>
      </c>
      <c r="DO48" s="5">
        <v>9</v>
      </c>
      <c r="DP48" s="7"/>
      <c r="DQ48" s="5">
        <v>4</v>
      </c>
      <c r="DR48" s="4" t="str">
        <f t="shared" si="11"/>
        <v>Brésil</v>
      </c>
      <c r="DS48" s="6" t="s">
        <v>805</v>
      </c>
      <c r="DT48" s="5">
        <v>9</v>
      </c>
      <c r="DU48" s="5">
        <v>19</v>
      </c>
      <c r="DV48" s="5">
        <v>30</v>
      </c>
      <c r="DW48" s="5">
        <v>8</v>
      </c>
      <c r="DX48" s="5">
        <v>40</v>
      </c>
      <c r="DY48" s="5">
        <v>88</v>
      </c>
      <c r="DZ48" s="5">
        <v>7</v>
      </c>
      <c r="EA48" s="7"/>
      <c r="EB48" s="5">
        <v>4</v>
      </c>
    </row>
    <row r="49" spans="1:132" ht="48" x14ac:dyDescent="0.25">
      <c r="A49" s="4" t="str">
        <f t="shared" si="0"/>
        <v>Chine</v>
      </c>
      <c r="B49" s="6" t="s">
        <v>694</v>
      </c>
      <c r="C49" s="5">
        <v>5</v>
      </c>
      <c r="D49" s="5">
        <v>14</v>
      </c>
      <c r="E49" s="5">
        <v>19</v>
      </c>
      <c r="F49" s="5">
        <v>0</v>
      </c>
      <c r="G49" s="5">
        <v>25</v>
      </c>
      <c r="H49" s="5">
        <v>32</v>
      </c>
      <c r="I49" s="5">
        <v>4</v>
      </c>
      <c r="J49" s="7"/>
      <c r="K49" s="5">
        <v>5</v>
      </c>
      <c r="L49" s="4" t="str">
        <f t="shared" si="1"/>
        <v>Vietnam</v>
      </c>
      <c r="M49" s="6" t="s">
        <v>714</v>
      </c>
      <c r="N49" s="5">
        <v>6</v>
      </c>
      <c r="O49" s="5">
        <v>21</v>
      </c>
      <c r="P49" s="5">
        <v>27</v>
      </c>
      <c r="Q49" s="5">
        <v>14</v>
      </c>
      <c r="R49" s="5">
        <v>38</v>
      </c>
      <c r="S49" s="5">
        <v>30</v>
      </c>
      <c r="T49" s="5">
        <v>7</v>
      </c>
      <c r="U49" s="7"/>
      <c r="V49" s="5">
        <v>5</v>
      </c>
      <c r="W49" s="4" t="str">
        <f t="shared" si="2"/>
        <v>Afrique du Sud</v>
      </c>
      <c r="X49" s="6" t="s">
        <v>722</v>
      </c>
      <c r="Y49" s="5">
        <v>8</v>
      </c>
      <c r="Z49" s="5">
        <v>14</v>
      </c>
      <c r="AA49" s="5">
        <v>25</v>
      </c>
      <c r="AB49" s="5">
        <v>5</v>
      </c>
      <c r="AC49" s="5">
        <v>30</v>
      </c>
      <c r="AD49" s="5">
        <v>88</v>
      </c>
      <c r="AE49" s="5">
        <v>9</v>
      </c>
      <c r="AF49" s="7"/>
      <c r="AG49" s="5">
        <v>4</v>
      </c>
      <c r="AH49" s="4" t="str">
        <f t="shared" si="3"/>
        <v>Grèce</v>
      </c>
      <c r="AI49" s="6" t="s">
        <v>742</v>
      </c>
      <c r="AJ49" s="5">
        <v>8</v>
      </c>
      <c r="AK49" s="5">
        <v>12</v>
      </c>
      <c r="AL49" s="5">
        <v>21</v>
      </c>
      <c r="AM49" s="5">
        <v>0</v>
      </c>
      <c r="AN49" s="5">
        <v>33</v>
      </c>
      <c r="AO49" s="5">
        <v>22</v>
      </c>
      <c r="AP49" s="5">
        <v>9</v>
      </c>
      <c r="AQ49" s="7"/>
      <c r="AR49" s="5">
        <v>4</v>
      </c>
      <c r="AS49" s="4" t="str">
        <f t="shared" si="4"/>
        <v>Italie</v>
      </c>
      <c r="AT49" s="6" t="s">
        <v>767</v>
      </c>
      <c r="AU49" s="5">
        <v>8</v>
      </c>
      <c r="AV49" s="5">
        <v>13</v>
      </c>
      <c r="AW49" s="5">
        <v>23</v>
      </c>
      <c r="AX49" s="5">
        <v>3</v>
      </c>
      <c r="AY49" s="5">
        <v>31</v>
      </c>
      <c r="AZ49" s="5">
        <v>43</v>
      </c>
      <c r="BA49" s="5">
        <v>7</v>
      </c>
      <c r="BB49" s="7"/>
      <c r="BC49" s="5">
        <v>5</v>
      </c>
      <c r="BD49" s="4" t="str">
        <f t="shared" si="5"/>
        <v>Espagne</v>
      </c>
      <c r="BE49" s="6" t="s">
        <v>765</v>
      </c>
      <c r="BF49" s="5">
        <v>9</v>
      </c>
      <c r="BG49" s="5">
        <v>19</v>
      </c>
      <c r="BH49" s="5">
        <v>26</v>
      </c>
      <c r="BI49" s="5">
        <v>11</v>
      </c>
      <c r="BJ49" s="5">
        <v>36</v>
      </c>
      <c r="BK49" s="5">
        <v>36</v>
      </c>
      <c r="BL49" s="5">
        <v>6</v>
      </c>
      <c r="BM49" s="7"/>
      <c r="BN49" s="5">
        <v>5</v>
      </c>
      <c r="BO49" s="4" t="str">
        <f t="shared" si="6"/>
        <v>France</v>
      </c>
      <c r="BP49" s="6" t="s">
        <v>790</v>
      </c>
      <c r="BQ49" s="5">
        <v>10</v>
      </c>
      <c r="BR49" s="5">
        <v>13</v>
      </c>
      <c r="BS49" s="5">
        <v>27</v>
      </c>
      <c r="BT49" s="5">
        <v>3</v>
      </c>
      <c r="BU49" s="5">
        <v>33</v>
      </c>
      <c r="BV49" s="5">
        <v>47</v>
      </c>
      <c r="BW49" s="5">
        <v>7</v>
      </c>
      <c r="BX49" s="7"/>
      <c r="BY49" s="5">
        <v>5</v>
      </c>
      <c r="BZ49" s="4" t="str">
        <f t="shared" si="7"/>
        <v>Etats-Unis</v>
      </c>
      <c r="CA49" s="6" t="s">
        <v>791</v>
      </c>
      <c r="CB49" s="5">
        <v>9</v>
      </c>
      <c r="CC49" s="5">
        <v>18</v>
      </c>
      <c r="CD49" s="5">
        <v>28</v>
      </c>
      <c r="CE49" s="5">
        <v>6</v>
      </c>
      <c r="CF49" s="5">
        <v>41</v>
      </c>
      <c r="CG49" s="5">
        <v>68</v>
      </c>
      <c r="CH49" s="5">
        <v>9</v>
      </c>
      <c r="CI49" s="7"/>
      <c r="CJ49" s="5">
        <v>5</v>
      </c>
      <c r="CK49" s="4" t="str">
        <f t="shared" si="8"/>
        <v>Inde</v>
      </c>
      <c r="CL49" s="6" t="s">
        <v>797</v>
      </c>
      <c r="CM49" s="5">
        <v>8</v>
      </c>
      <c r="CN49" s="5">
        <v>13</v>
      </c>
      <c r="CO49" s="5">
        <v>29</v>
      </c>
      <c r="CP49" s="5">
        <v>4</v>
      </c>
      <c r="CQ49" s="5">
        <v>34</v>
      </c>
      <c r="CR49" s="5">
        <v>37</v>
      </c>
      <c r="CS49" s="5">
        <v>3</v>
      </c>
      <c r="CT49" s="7"/>
      <c r="CU49" s="5">
        <v>5</v>
      </c>
      <c r="CV49" s="4" t="str">
        <f t="shared" si="9"/>
        <v>Tunisie</v>
      </c>
      <c r="CW49" s="6" t="s">
        <v>743</v>
      </c>
      <c r="CX49" s="5">
        <v>7</v>
      </c>
      <c r="CY49" s="5">
        <v>16</v>
      </c>
      <c r="CZ49" s="5">
        <v>26</v>
      </c>
      <c r="DA49" s="5">
        <v>7</v>
      </c>
      <c r="DB49" s="5">
        <v>41</v>
      </c>
      <c r="DC49" s="5">
        <v>50</v>
      </c>
      <c r="DD49" s="5">
        <v>9</v>
      </c>
      <c r="DE49" s="7"/>
      <c r="DF49" s="5">
        <v>5</v>
      </c>
      <c r="DG49" s="4" t="str">
        <f t="shared" si="10"/>
        <v>Mali</v>
      </c>
      <c r="DH49" s="6" t="s">
        <v>653</v>
      </c>
      <c r="DI49" s="5">
        <v>8</v>
      </c>
      <c r="DJ49" s="5">
        <v>19</v>
      </c>
      <c r="DK49" s="5">
        <v>35</v>
      </c>
      <c r="DL49" s="5">
        <v>12</v>
      </c>
      <c r="DM49" s="5">
        <v>42</v>
      </c>
      <c r="DN49" s="5">
        <v>14</v>
      </c>
      <c r="DO49" s="5">
        <v>1</v>
      </c>
      <c r="DP49" s="7"/>
      <c r="DQ49" s="5">
        <v>4</v>
      </c>
      <c r="DR49" s="4" t="str">
        <f t="shared" si="11"/>
        <v>Niger</v>
      </c>
      <c r="DS49" s="6" t="s">
        <v>807</v>
      </c>
      <c r="DT49" s="5">
        <v>9</v>
      </c>
      <c r="DU49" s="5">
        <v>15</v>
      </c>
      <c r="DV49" s="5">
        <v>34</v>
      </c>
      <c r="DW49" s="5">
        <v>9</v>
      </c>
      <c r="DX49" s="5">
        <v>40</v>
      </c>
      <c r="DY49" s="5">
        <v>0</v>
      </c>
      <c r="DZ49" s="5">
        <v>0</v>
      </c>
      <c r="EA49" s="7"/>
      <c r="EB49" s="5">
        <v>4</v>
      </c>
    </row>
    <row r="50" spans="1:132" ht="60" x14ac:dyDescent="0.25">
      <c r="A50" s="4" t="str">
        <f t="shared" si="0"/>
        <v>Vietnam</v>
      </c>
      <c r="B50" s="6" t="s">
        <v>695</v>
      </c>
      <c r="C50" s="5">
        <v>1</v>
      </c>
      <c r="D50" s="5">
        <v>14</v>
      </c>
      <c r="E50" s="5">
        <v>21</v>
      </c>
      <c r="F50" s="5">
        <v>6</v>
      </c>
      <c r="G50" s="5">
        <v>32</v>
      </c>
      <c r="H50" s="5">
        <v>17</v>
      </c>
      <c r="I50" s="5">
        <v>7</v>
      </c>
      <c r="J50" s="7"/>
      <c r="K50" s="5">
        <v>5</v>
      </c>
      <c r="L50" s="4" t="str">
        <f t="shared" si="1"/>
        <v>Espagne</v>
      </c>
      <c r="M50" s="6" t="s">
        <v>691</v>
      </c>
      <c r="N50" s="5">
        <v>6</v>
      </c>
      <c r="O50" s="5">
        <v>15</v>
      </c>
      <c r="P50" s="5">
        <v>23</v>
      </c>
      <c r="Q50" s="5">
        <v>8</v>
      </c>
      <c r="R50" s="5">
        <v>30</v>
      </c>
      <c r="S50" s="5">
        <v>22</v>
      </c>
      <c r="T50" s="5">
        <v>5</v>
      </c>
      <c r="U50" s="7"/>
      <c r="V50" s="5">
        <v>5</v>
      </c>
      <c r="W50" s="4" t="str">
        <f t="shared" si="2"/>
        <v>Australie</v>
      </c>
      <c r="X50" s="6" t="s">
        <v>661</v>
      </c>
      <c r="Y50" s="5">
        <v>8</v>
      </c>
      <c r="Z50" s="5">
        <v>12</v>
      </c>
      <c r="AA50" s="5">
        <v>25</v>
      </c>
      <c r="AB50" s="5">
        <v>-1</v>
      </c>
      <c r="AC50" s="5">
        <v>36</v>
      </c>
      <c r="AD50" s="5">
        <v>55</v>
      </c>
      <c r="AE50" s="5">
        <v>7</v>
      </c>
      <c r="AF50" s="7"/>
      <c r="AG50" s="5">
        <v>4</v>
      </c>
      <c r="AH50" s="4" t="str">
        <f t="shared" si="3"/>
        <v>Martinique</v>
      </c>
      <c r="AI50" s="6" t="s">
        <v>710</v>
      </c>
      <c r="AJ50" s="5">
        <v>8</v>
      </c>
      <c r="AK50" s="5">
        <v>23</v>
      </c>
      <c r="AL50" s="5">
        <v>31</v>
      </c>
      <c r="AM50" s="5">
        <v>17</v>
      </c>
      <c r="AN50" s="5">
        <v>35</v>
      </c>
      <c r="AO50" s="5">
        <v>98</v>
      </c>
      <c r="AP50" s="5">
        <v>13</v>
      </c>
      <c r="AQ50" s="7"/>
      <c r="AR50" s="5">
        <v>4</v>
      </c>
      <c r="AS50" s="4" t="str">
        <f t="shared" si="4"/>
        <v>Italie</v>
      </c>
      <c r="AT50" s="6" t="s">
        <v>768</v>
      </c>
      <c r="AU50" s="5">
        <v>8</v>
      </c>
      <c r="AV50" s="5">
        <v>15</v>
      </c>
      <c r="AW50" s="5">
        <v>25</v>
      </c>
      <c r="AX50" s="5">
        <v>8</v>
      </c>
      <c r="AY50" s="5">
        <v>35</v>
      </c>
      <c r="AZ50" s="5">
        <v>18</v>
      </c>
      <c r="BA50" s="5">
        <v>3</v>
      </c>
      <c r="BB50" s="7"/>
      <c r="BC50" s="5">
        <v>5</v>
      </c>
      <c r="BD50" s="4" t="str">
        <f t="shared" si="5"/>
        <v>Espagne</v>
      </c>
      <c r="BE50" s="6" t="s">
        <v>691</v>
      </c>
      <c r="BF50" s="5">
        <v>9</v>
      </c>
      <c r="BG50" s="5">
        <v>19</v>
      </c>
      <c r="BH50" s="5">
        <v>25</v>
      </c>
      <c r="BI50" s="5">
        <v>14</v>
      </c>
      <c r="BJ50" s="5">
        <v>33</v>
      </c>
      <c r="BK50" s="5">
        <v>0</v>
      </c>
      <c r="BL50" s="5">
        <v>0</v>
      </c>
      <c r="BM50" s="7"/>
      <c r="BN50" s="5">
        <v>5</v>
      </c>
      <c r="BO50" s="4" t="str">
        <f t="shared" si="6"/>
        <v>Espagne</v>
      </c>
      <c r="BP50" s="6" t="s">
        <v>765</v>
      </c>
      <c r="BQ50" s="5">
        <v>10</v>
      </c>
      <c r="BR50" s="5">
        <v>22</v>
      </c>
      <c r="BS50" s="5">
        <v>29</v>
      </c>
      <c r="BT50" s="5">
        <v>14</v>
      </c>
      <c r="BU50" s="5">
        <v>34</v>
      </c>
      <c r="BV50" s="5">
        <v>26</v>
      </c>
      <c r="BW50" s="5">
        <v>4</v>
      </c>
      <c r="BX50" s="7"/>
      <c r="BY50" s="5">
        <v>5</v>
      </c>
      <c r="BZ50" s="4" t="str">
        <f t="shared" si="7"/>
        <v>Etats-Unis</v>
      </c>
      <c r="CA50" s="6" t="s">
        <v>789</v>
      </c>
      <c r="CB50" s="5">
        <v>9</v>
      </c>
      <c r="CC50" s="5">
        <v>13</v>
      </c>
      <c r="CD50" s="5">
        <v>19</v>
      </c>
      <c r="CE50" s="5">
        <v>8</v>
      </c>
      <c r="CF50" s="5">
        <v>34</v>
      </c>
      <c r="CG50" s="5">
        <v>0</v>
      </c>
      <c r="CH50" s="5">
        <v>0</v>
      </c>
      <c r="CI50" s="7"/>
      <c r="CJ50" s="5">
        <v>5</v>
      </c>
      <c r="CK50" s="4" t="str">
        <f t="shared" si="8"/>
        <v>France</v>
      </c>
      <c r="CL50" s="6" t="s">
        <v>776</v>
      </c>
      <c r="CM50" s="5">
        <v>8</v>
      </c>
      <c r="CN50" s="5">
        <v>16</v>
      </c>
      <c r="CO50" s="5">
        <v>26</v>
      </c>
      <c r="CP50" s="5">
        <v>1</v>
      </c>
      <c r="CQ50" s="5">
        <v>33</v>
      </c>
      <c r="CR50" s="5">
        <v>59</v>
      </c>
      <c r="CS50" s="5">
        <v>6</v>
      </c>
      <c r="CT50" s="7"/>
      <c r="CU50" s="5">
        <v>5</v>
      </c>
      <c r="CV50" s="4" t="str">
        <f t="shared" si="9"/>
        <v>Etats-Unis</v>
      </c>
      <c r="CW50" s="6" t="s">
        <v>802</v>
      </c>
      <c r="CX50" s="5">
        <v>7</v>
      </c>
      <c r="CY50" s="5">
        <v>13</v>
      </c>
      <c r="CZ50" s="5">
        <v>23</v>
      </c>
      <c r="DA50" s="5">
        <v>-2</v>
      </c>
      <c r="DB50" s="5">
        <v>35</v>
      </c>
      <c r="DC50" s="5">
        <v>65</v>
      </c>
      <c r="DD50" s="5">
        <v>7</v>
      </c>
      <c r="DE50" s="7"/>
      <c r="DF50" s="5">
        <v>5</v>
      </c>
      <c r="DG50" s="4" t="str">
        <f t="shared" si="10"/>
        <v>Tanzanie</v>
      </c>
      <c r="DH50" s="6" t="s">
        <v>670</v>
      </c>
      <c r="DI50" s="5">
        <v>8</v>
      </c>
      <c r="DJ50" s="5">
        <v>23</v>
      </c>
      <c r="DK50" s="5">
        <v>31</v>
      </c>
      <c r="DL50" s="5">
        <v>19</v>
      </c>
      <c r="DM50" s="5">
        <v>33</v>
      </c>
      <c r="DN50" s="5">
        <v>73</v>
      </c>
      <c r="DO50" s="5">
        <v>9</v>
      </c>
      <c r="DP50" s="7"/>
      <c r="DQ50" s="5">
        <v>4</v>
      </c>
      <c r="DR50" s="4" t="str">
        <f t="shared" si="11"/>
        <v>Tanzanie</v>
      </c>
      <c r="DS50" s="6" t="s">
        <v>670</v>
      </c>
      <c r="DT50" s="5">
        <v>8</v>
      </c>
      <c r="DU50" s="5">
        <v>25</v>
      </c>
      <c r="DV50" s="5">
        <v>32</v>
      </c>
      <c r="DW50" s="5">
        <v>21</v>
      </c>
      <c r="DX50" s="5">
        <v>36</v>
      </c>
      <c r="DY50" s="5">
        <v>90</v>
      </c>
      <c r="DZ50" s="5">
        <v>11</v>
      </c>
      <c r="EA50" s="7"/>
      <c r="EB50" s="5">
        <v>4</v>
      </c>
    </row>
    <row r="51" spans="1:132" ht="48" x14ac:dyDescent="0.25">
      <c r="A51" s="4" t="str">
        <f t="shared" si="0"/>
        <v>Argentine</v>
      </c>
      <c r="B51" s="6" t="s">
        <v>696</v>
      </c>
      <c r="C51" s="5">
        <v>9</v>
      </c>
      <c r="D51" s="5">
        <v>18</v>
      </c>
      <c r="E51" s="5">
        <v>30</v>
      </c>
      <c r="F51" s="5">
        <v>6</v>
      </c>
      <c r="G51" s="5">
        <v>39</v>
      </c>
      <c r="H51" s="5">
        <v>78</v>
      </c>
      <c r="I51" s="5">
        <v>7</v>
      </c>
      <c r="J51" s="7"/>
      <c r="K51" s="5">
        <v>4</v>
      </c>
      <c r="L51" s="4" t="str">
        <f t="shared" si="1"/>
        <v>Guatemala</v>
      </c>
      <c r="M51" s="6" t="s">
        <v>692</v>
      </c>
      <c r="N51" s="5">
        <v>5</v>
      </c>
      <c r="O51" s="5">
        <v>13</v>
      </c>
      <c r="P51" s="5">
        <v>26</v>
      </c>
      <c r="Q51" s="5">
        <v>6</v>
      </c>
      <c r="R51" s="5">
        <v>30</v>
      </c>
      <c r="S51" s="5">
        <v>3</v>
      </c>
      <c r="T51" s="5">
        <v>2</v>
      </c>
      <c r="U51" s="7"/>
      <c r="V51" s="5">
        <v>5</v>
      </c>
      <c r="W51" s="4" t="str">
        <f t="shared" si="2"/>
        <v>Nicaragua</v>
      </c>
      <c r="X51" s="6" t="s">
        <v>684</v>
      </c>
      <c r="Y51" s="5">
        <v>8</v>
      </c>
      <c r="Z51" s="5">
        <v>22</v>
      </c>
      <c r="AA51" s="5">
        <v>34</v>
      </c>
      <c r="AB51" s="5">
        <v>-5</v>
      </c>
      <c r="AC51" s="5">
        <v>34</v>
      </c>
      <c r="AD51" s="5">
        <v>5</v>
      </c>
      <c r="AE51" s="5">
        <v>1</v>
      </c>
      <c r="AF51" s="7"/>
      <c r="AG51" s="5">
        <v>4</v>
      </c>
      <c r="AH51" s="4" t="str">
        <f t="shared" si="3"/>
        <v>Mexique</v>
      </c>
      <c r="AI51" s="6" t="s">
        <v>721</v>
      </c>
      <c r="AJ51" s="5">
        <v>8</v>
      </c>
      <c r="AK51" s="5">
        <v>12</v>
      </c>
      <c r="AL51" s="5">
        <v>26</v>
      </c>
      <c r="AM51" s="5">
        <v>1</v>
      </c>
      <c r="AN51" s="5">
        <v>33</v>
      </c>
      <c r="AO51" s="5">
        <v>19</v>
      </c>
      <c r="AP51" s="5">
        <v>14</v>
      </c>
      <c r="AQ51" s="7"/>
      <c r="AR51" s="5">
        <v>4</v>
      </c>
      <c r="AS51" s="4" t="str">
        <f t="shared" si="4"/>
        <v>Madagascar</v>
      </c>
      <c r="AT51" s="6" t="s">
        <v>732</v>
      </c>
      <c r="AU51" s="5">
        <v>7</v>
      </c>
      <c r="AV51" s="5">
        <v>13</v>
      </c>
      <c r="AW51" s="5">
        <v>24</v>
      </c>
      <c r="AX51" s="5">
        <v>4</v>
      </c>
      <c r="AY51" s="5">
        <v>28</v>
      </c>
      <c r="AZ51" s="5">
        <v>17</v>
      </c>
      <c r="BA51" s="5">
        <v>9</v>
      </c>
      <c r="BB51" s="7"/>
      <c r="BC51" s="5">
        <v>5</v>
      </c>
      <c r="BD51" s="4" t="str">
        <f t="shared" si="5"/>
        <v>Chine</v>
      </c>
      <c r="BE51" s="6" t="s">
        <v>781</v>
      </c>
      <c r="BF51" s="5">
        <v>9</v>
      </c>
      <c r="BG51" s="5">
        <v>13</v>
      </c>
      <c r="BH51" s="5">
        <v>27</v>
      </c>
      <c r="BI51" s="5">
        <v>1</v>
      </c>
      <c r="BJ51" s="5">
        <v>40</v>
      </c>
      <c r="BK51" s="5">
        <v>37</v>
      </c>
      <c r="BL51" s="5">
        <v>11</v>
      </c>
      <c r="BM51" s="7"/>
      <c r="BN51" s="5">
        <v>5</v>
      </c>
      <c r="BO51" s="4" t="str">
        <f t="shared" si="6"/>
        <v>Italie</v>
      </c>
      <c r="BP51" s="6" t="s">
        <v>766</v>
      </c>
      <c r="BQ51" s="5">
        <v>10</v>
      </c>
      <c r="BR51" s="5">
        <v>20</v>
      </c>
      <c r="BS51" s="5">
        <v>28</v>
      </c>
      <c r="BT51" s="5">
        <v>12</v>
      </c>
      <c r="BU51" s="5">
        <v>33</v>
      </c>
      <c r="BV51" s="5">
        <v>51</v>
      </c>
      <c r="BW51" s="5">
        <v>7</v>
      </c>
      <c r="BX51" s="7"/>
      <c r="BY51" s="5">
        <v>5</v>
      </c>
      <c r="BZ51" s="4" t="str">
        <f t="shared" si="7"/>
        <v>France</v>
      </c>
      <c r="CA51" s="6" t="s">
        <v>790</v>
      </c>
      <c r="CB51" s="5">
        <v>9</v>
      </c>
      <c r="CC51" s="5">
        <v>13</v>
      </c>
      <c r="CD51" s="5">
        <v>26</v>
      </c>
      <c r="CE51" s="5">
        <v>4</v>
      </c>
      <c r="CF51" s="5">
        <v>35</v>
      </c>
      <c r="CG51" s="5">
        <v>64</v>
      </c>
      <c r="CH51" s="5">
        <v>8</v>
      </c>
      <c r="CI51" s="7"/>
      <c r="CJ51" s="5">
        <v>5</v>
      </c>
      <c r="CK51" s="4" t="str">
        <f t="shared" si="8"/>
        <v>Grèce</v>
      </c>
      <c r="CL51" s="6" t="s">
        <v>757</v>
      </c>
      <c r="CM51" s="5">
        <v>8</v>
      </c>
      <c r="CN51" s="5">
        <v>18</v>
      </c>
      <c r="CO51" s="5">
        <v>29</v>
      </c>
      <c r="CP51" s="5">
        <v>8</v>
      </c>
      <c r="CQ51" s="5">
        <v>36</v>
      </c>
      <c r="CR51" s="5">
        <v>28</v>
      </c>
      <c r="CS51" s="5">
        <v>5</v>
      </c>
      <c r="CT51" s="7"/>
      <c r="CU51" s="5">
        <v>5</v>
      </c>
      <c r="CV51" s="4" t="str">
        <f t="shared" si="9"/>
        <v>Espagne</v>
      </c>
      <c r="CW51" s="6" t="s">
        <v>729</v>
      </c>
      <c r="CX51" s="5">
        <v>7</v>
      </c>
      <c r="CY51" s="5">
        <v>17</v>
      </c>
      <c r="CZ51" s="5">
        <v>24</v>
      </c>
      <c r="DA51" s="5">
        <v>8</v>
      </c>
      <c r="DB51" s="5">
        <v>33</v>
      </c>
      <c r="DC51" s="5">
        <v>24</v>
      </c>
      <c r="DD51" s="5">
        <v>5</v>
      </c>
      <c r="DE51" s="7"/>
      <c r="DF51" s="5">
        <v>5</v>
      </c>
      <c r="DG51" s="4" t="str">
        <f t="shared" si="10"/>
        <v>Afrique du Sud</v>
      </c>
      <c r="DH51" s="6" t="s">
        <v>722</v>
      </c>
      <c r="DI51" s="5">
        <v>8</v>
      </c>
      <c r="DJ51" s="5">
        <v>14</v>
      </c>
      <c r="DK51" s="5">
        <v>26</v>
      </c>
      <c r="DL51" s="5">
        <v>2</v>
      </c>
      <c r="DM51" s="5">
        <v>33</v>
      </c>
      <c r="DN51" s="5">
        <v>106</v>
      </c>
      <c r="DO51" s="5">
        <v>10</v>
      </c>
      <c r="DP51" s="7"/>
      <c r="DQ51" s="5">
        <v>4</v>
      </c>
      <c r="DR51" s="4" t="str">
        <f t="shared" si="11"/>
        <v>Martinique</v>
      </c>
      <c r="DS51" s="6" t="s">
        <v>710</v>
      </c>
      <c r="DT51" s="5">
        <v>8</v>
      </c>
      <c r="DU51" s="5">
        <v>23</v>
      </c>
      <c r="DV51" s="5">
        <v>30</v>
      </c>
      <c r="DW51" s="5">
        <v>16</v>
      </c>
      <c r="DX51" s="5">
        <v>33</v>
      </c>
      <c r="DY51" s="5">
        <v>149</v>
      </c>
      <c r="DZ51" s="5">
        <v>19</v>
      </c>
      <c r="EA51" s="7"/>
      <c r="EB51" s="5">
        <v>4</v>
      </c>
    </row>
    <row r="52" spans="1:132" ht="60" x14ac:dyDescent="0.25">
      <c r="A52" s="4" t="str">
        <f t="shared" si="0"/>
        <v>Namibie</v>
      </c>
      <c r="B52" s="6" t="s">
        <v>697</v>
      </c>
      <c r="C52" s="5">
        <v>9</v>
      </c>
      <c r="D52" s="5">
        <v>18</v>
      </c>
      <c r="E52" s="5">
        <v>30</v>
      </c>
      <c r="F52" s="5">
        <v>9</v>
      </c>
      <c r="G52" s="5">
        <v>35</v>
      </c>
      <c r="H52" s="5">
        <v>75</v>
      </c>
      <c r="I52" s="5">
        <v>8</v>
      </c>
      <c r="J52" s="8"/>
      <c r="K52" s="5">
        <v>4</v>
      </c>
      <c r="L52" s="4" t="str">
        <f t="shared" si="1"/>
        <v>Chine</v>
      </c>
      <c r="M52" s="6" t="s">
        <v>694</v>
      </c>
      <c r="N52" s="5">
        <v>4</v>
      </c>
      <c r="O52" s="5">
        <v>14</v>
      </c>
      <c r="P52" s="5">
        <v>18</v>
      </c>
      <c r="Q52" s="5">
        <v>3</v>
      </c>
      <c r="R52" s="5">
        <v>27</v>
      </c>
      <c r="S52" s="5">
        <v>45</v>
      </c>
      <c r="T52" s="5">
        <v>5</v>
      </c>
      <c r="U52" s="8"/>
      <c r="V52" s="5">
        <v>5</v>
      </c>
      <c r="W52" s="4" t="str">
        <f t="shared" si="2"/>
        <v>Côte d'Ivoire</v>
      </c>
      <c r="X52" s="6" t="s">
        <v>686</v>
      </c>
      <c r="Y52" s="5">
        <v>7</v>
      </c>
      <c r="Z52" s="5">
        <v>25</v>
      </c>
      <c r="AA52" s="5">
        <v>33</v>
      </c>
      <c r="AB52" s="5">
        <v>19</v>
      </c>
      <c r="AC52" s="5">
        <v>35</v>
      </c>
      <c r="AD52" s="5">
        <v>98</v>
      </c>
      <c r="AE52" s="5">
        <v>6</v>
      </c>
      <c r="AF52" s="7"/>
      <c r="AG52" s="5">
        <v>4</v>
      </c>
      <c r="AH52" s="4" t="str">
        <f t="shared" si="3"/>
        <v>Tunisie</v>
      </c>
      <c r="AI52" s="6" t="s">
        <v>743</v>
      </c>
      <c r="AJ52" s="5">
        <v>8</v>
      </c>
      <c r="AK52" s="5">
        <v>12</v>
      </c>
      <c r="AL52" s="5">
        <v>22</v>
      </c>
      <c r="AM52" s="5">
        <v>3</v>
      </c>
      <c r="AN52" s="5">
        <v>41</v>
      </c>
      <c r="AO52" s="5">
        <v>35</v>
      </c>
      <c r="AP52" s="5">
        <v>9</v>
      </c>
      <c r="AQ52" s="4"/>
      <c r="AR52" s="5">
        <v>4</v>
      </c>
      <c r="AS52" s="4" t="str">
        <f t="shared" si="4"/>
        <v>Afrique du Sud</v>
      </c>
      <c r="AT52" s="6" t="s">
        <v>769</v>
      </c>
      <c r="AU52" s="5">
        <v>7</v>
      </c>
      <c r="AV52" s="5">
        <v>15</v>
      </c>
      <c r="AW52" s="5">
        <v>25</v>
      </c>
      <c r="AX52" s="5">
        <v>7</v>
      </c>
      <c r="AY52" s="5">
        <v>34</v>
      </c>
      <c r="AZ52" s="5">
        <v>50</v>
      </c>
      <c r="BA52" s="5">
        <v>4</v>
      </c>
      <c r="BB52" s="7"/>
      <c r="BC52" s="5">
        <v>5</v>
      </c>
      <c r="BD52" s="4" t="str">
        <f t="shared" si="5"/>
        <v>Italie</v>
      </c>
      <c r="BE52" s="6" t="s">
        <v>766</v>
      </c>
      <c r="BF52" s="5">
        <v>9</v>
      </c>
      <c r="BG52" s="5">
        <v>18</v>
      </c>
      <c r="BH52" s="5">
        <v>26</v>
      </c>
      <c r="BI52" s="5">
        <v>8</v>
      </c>
      <c r="BJ52" s="5">
        <v>34</v>
      </c>
      <c r="BK52" s="5">
        <v>68</v>
      </c>
      <c r="BL52" s="5">
        <v>8</v>
      </c>
      <c r="BM52" s="8"/>
      <c r="BN52" s="5">
        <v>5</v>
      </c>
      <c r="BO52" s="4" t="str">
        <f t="shared" si="6"/>
        <v>Italie</v>
      </c>
      <c r="BP52" s="6" t="s">
        <v>767</v>
      </c>
      <c r="BQ52" s="5">
        <v>10</v>
      </c>
      <c r="BR52" s="5">
        <v>19</v>
      </c>
      <c r="BS52" s="5">
        <v>30</v>
      </c>
      <c r="BT52" s="5">
        <v>11</v>
      </c>
      <c r="BU52" s="5">
        <v>35</v>
      </c>
      <c r="BV52" s="5">
        <v>18</v>
      </c>
      <c r="BW52" s="5">
        <v>2</v>
      </c>
      <c r="BX52" s="8"/>
      <c r="BY52" s="5">
        <v>5</v>
      </c>
      <c r="BZ52" s="4" t="str">
        <f t="shared" si="7"/>
        <v>Espagne</v>
      </c>
      <c r="CA52" s="6" t="s">
        <v>765</v>
      </c>
      <c r="CB52" s="5">
        <v>9</v>
      </c>
      <c r="CC52" s="5">
        <v>22</v>
      </c>
      <c r="CD52" s="5">
        <v>29</v>
      </c>
      <c r="CE52" s="5">
        <v>13</v>
      </c>
      <c r="CF52" s="5">
        <v>37</v>
      </c>
      <c r="CG52" s="5">
        <v>48</v>
      </c>
      <c r="CH52" s="5">
        <v>6</v>
      </c>
      <c r="CI52" s="7"/>
      <c r="CJ52" s="5">
        <v>5</v>
      </c>
      <c r="CK52" s="4" t="str">
        <f t="shared" si="8"/>
        <v>Espagne</v>
      </c>
      <c r="CL52" s="6" t="s">
        <v>751</v>
      </c>
      <c r="CM52" s="5">
        <v>8</v>
      </c>
      <c r="CN52" s="5">
        <v>19</v>
      </c>
      <c r="CO52" s="5">
        <v>28</v>
      </c>
      <c r="CP52" s="5">
        <v>4</v>
      </c>
      <c r="CQ52" s="5">
        <v>34</v>
      </c>
      <c r="CR52" s="5">
        <v>54</v>
      </c>
      <c r="CS52" s="5">
        <v>5</v>
      </c>
      <c r="CT52" s="8"/>
      <c r="CU52" s="5">
        <v>5</v>
      </c>
      <c r="CV52" s="4" t="str">
        <f t="shared" si="9"/>
        <v>Espagne</v>
      </c>
      <c r="CW52" s="6" t="s">
        <v>691</v>
      </c>
      <c r="CX52" s="5">
        <v>7</v>
      </c>
      <c r="CY52" s="5">
        <v>20</v>
      </c>
      <c r="CZ52" s="5">
        <v>27</v>
      </c>
      <c r="DA52" s="5">
        <v>13</v>
      </c>
      <c r="DB52" s="5">
        <v>36</v>
      </c>
      <c r="DC52" s="5">
        <v>27</v>
      </c>
      <c r="DD52" s="5">
        <v>5</v>
      </c>
      <c r="DE52" s="8"/>
      <c r="DF52" s="5">
        <v>5</v>
      </c>
      <c r="DG52" s="4" t="str">
        <f t="shared" si="10"/>
        <v>Brésil</v>
      </c>
      <c r="DH52" s="6" t="s">
        <v>805</v>
      </c>
      <c r="DI52" s="5">
        <v>8</v>
      </c>
      <c r="DJ52" s="5">
        <v>17</v>
      </c>
      <c r="DK52" s="5">
        <v>28</v>
      </c>
      <c r="DL52" s="5">
        <v>6</v>
      </c>
      <c r="DM52" s="5">
        <v>37</v>
      </c>
      <c r="DN52" s="5">
        <v>78</v>
      </c>
      <c r="DO52" s="5">
        <v>8</v>
      </c>
      <c r="DP52" s="7"/>
      <c r="DQ52" s="5">
        <v>4</v>
      </c>
      <c r="DR52" s="4" t="str">
        <f t="shared" si="11"/>
        <v>Botswana</v>
      </c>
      <c r="DS52" s="6" t="s">
        <v>720</v>
      </c>
      <c r="DT52" s="5">
        <v>8</v>
      </c>
      <c r="DU52" s="5">
        <v>19</v>
      </c>
      <c r="DV52" s="5">
        <v>32</v>
      </c>
      <c r="DW52" s="5">
        <v>10</v>
      </c>
      <c r="DX52" s="5">
        <v>42</v>
      </c>
      <c r="DY52" s="5">
        <v>85</v>
      </c>
      <c r="DZ52" s="5">
        <v>7</v>
      </c>
      <c r="EA52" s="8"/>
      <c r="EB52" s="5">
        <v>4</v>
      </c>
    </row>
    <row r="54" spans="1:132" ht="409.5" x14ac:dyDescent="0.25">
      <c r="X54" s="3" t="s">
        <v>723</v>
      </c>
    </row>
  </sheetData>
  <hyperlinks>
    <hyperlink ref="B3" r:id="rId1" display="http://www.quandpartir.com/meteo/afrique-du-sud-idpaysglobal-1.html"/>
    <hyperlink ref="B4" r:id="rId2" display="http://www.quandpartir.com/meteo/chili-idpaysglobal-28.html"/>
    <hyperlink ref="B5" r:id="rId3" display="http://www.quandpartir.com/meteo/birmanie-idpaysglobal-80.html"/>
    <hyperlink ref="B6" r:id="rId4" display="http://www.quandpartir.com/meteo/inde-idpaysglobal-85.html"/>
    <hyperlink ref="B7" r:id="rId5" display="http://www.quandpartir.com/meteo/australie-idpaysglobal-100.html"/>
    <hyperlink ref="B8" r:id="rId6" display="http://www.quandpartir.com/meteo/mali-idpaysglobal-12.html"/>
    <hyperlink ref="B9" r:id="rId7" display="http://www.quandpartir.com/meteo/oman-idpaysglobal-47.html"/>
    <hyperlink ref="B10" r:id="rId8" display="http://www.quandpartir.com/meteo/kenya-idpaysglobal-9.html"/>
    <hyperlink ref="B11" r:id="rId9" display="http://www.quandpartir.com/meteo/cambodge-idpaysglobal-82.html"/>
    <hyperlink ref="B12" r:id="rId10" display="http://www.quandpartir.com/meteo/yemen-idpaysglobal-49.html"/>
    <hyperlink ref="B13" r:id="rId11" display="http://www.quandpartir.com/meteo/afrique-du-sud-idpaysglobal-1.html"/>
    <hyperlink ref="B14" r:id="rId12" display="http://www.quandpartir.com/meteo/inde-idpaysglobal-85.html"/>
    <hyperlink ref="B15" r:id="rId13" display="http://www.quandpartir.com/meteo/inde-idpaysglobal-85.html"/>
    <hyperlink ref="B16" r:id="rId14" display="http://www.quandpartir.com/meteo/australie-idpaysglobal-100.html"/>
    <hyperlink ref="B17" r:id="rId15" display="http://www.quandpartir.com/meteo/thailande-idpaysglobal-97.html"/>
    <hyperlink ref="B18" r:id="rId16" display="http://www.quandpartir.com/meteo/thailande-idpaysglobal-97.html"/>
    <hyperlink ref="B19" r:id="rId17" display="http://www.quandpartir.com/meteo/birmanie-idpaysglobal-80.html"/>
    <hyperlink ref="B20" r:id="rId18" display="http://www.quandpartir.com/meteo/burkina-faso-idpaysglobal-104.html"/>
    <hyperlink ref="B21" r:id="rId19" display="http://www.quandpartir.com/meteo/bangladesh-idpaysglobal-117.html"/>
    <hyperlink ref="B22" r:id="rId20" display="http://www.quandpartir.com/meteo/barbade-idpaysglobal-118.html"/>
    <hyperlink ref="B23" r:id="rId21" display="http://www.quandpartir.com/meteo/venezuela-idpaysglobal-42.html"/>
    <hyperlink ref="B24" r:id="rId22" display="http://www.quandpartir.com/meteo/senegal-idpaysglobal-19.html"/>
    <hyperlink ref="B25" r:id="rId23" display="http://www.quandpartir.com/meteo/tanzanie-idpaysglobal-20.html"/>
    <hyperlink ref="B26" r:id="rId24" display="http://www.quandpartir.com/meteo/maldives-idpaysglobal-90.html"/>
    <hyperlink ref="B27" r:id="rId25" display="http://www.quandpartir.com/meteo/mauritanie-idpaysglobal-14.html"/>
    <hyperlink ref="B28" r:id="rId26" display="http://www.quandpartir.com/meteo/laos-idpaysglobal-88.html"/>
    <hyperlink ref="B29" r:id="rId27" display="http://www.quandpartir.com/meteo/inde-idpaysglobal-85.html"/>
    <hyperlink ref="B30" r:id="rId28" display="http://www.quandpartir.com/meteo/australie-idpaysglobal-100.html"/>
    <hyperlink ref="B31" r:id="rId29" display="http://www.quandpartir.com/meteo/australie-idpaysglobal-100.html"/>
    <hyperlink ref="B32" r:id="rId30" display="http://www.quandpartir.com/meteo/jamaique-idpaysglobal-106.html"/>
    <hyperlink ref="B33" r:id="rId31" display="http://www.quandpartir.com/meteo/benin-idpaysglobal-4.html"/>
    <hyperlink ref="B34" r:id="rId32" display="http://www.quandpartir.com/meteo/togo-idpaysglobal-21.html"/>
    <hyperlink ref="B35" r:id="rId33" display="http://www.quandpartir.com/meteo/costa-rica-idpaysglobal-30.html"/>
    <hyperlink ref="B36" r:id="rId34" display="http://www.quandpartir.com/meteo/bresil-idpaysglobal-26.html"/>
    <hyperlink ref="B37" r:id="rId35" display="http://www.quandpartir.com/meteo/bahamas-idpaysglobal-103.html"/>
    <hyperlink ref="B38" r:id="rId36" display="http://www.quandpartir.com/meteo/cap-vert-idpaysglobal-105.html"/>
    <hyperlink ref="B39" r:id="rId37" display="http://www.quandpartir.com/meteo/nicaragua-idpaysglobal-110.html"/>
    <hyperlink ref="B40" r:id="rId38" display="http://www.quandpartir.com/meteo/angola-idpaysglobal-114.html"/>
    <hyperlink ref="B41" r:id="rId39" display="http://www.quandpartir.com/meteo/cote-d-ivoire-idpaysglobal-5.html"/>
    <hyperlink ref="B42" r:id="rId40" display="http://www.quandpartir.com/meteo/nigeria-idpaysglobal-16.html"/>
    <hyperlink ref="B43" r:id="rId41" display="http://www.quandpartir.com/meteo/perou-idpaysglobal-40.html"/>
    <hyperlink ref="B44" r:id="rId42" display="http://www.quandpartir.com/meteo/philippines-idpaysglobal-94.html"/>
    <hyperlink ref="B45" r:id="rId43" display="http://www.quandpartir.com/meteo/republique-dominicaine-idpaysglobal-41.html"/>
    <hyperlink ref="B46" r:id="rId44" display="http://www.quandpartir.com/meteo/espagne-idpaysglobal-61.html"/>
    <hyperlink ref="B47" r:id="rId45" display="http://www.quandpartir.com/meteo/guatemala-idpaysglobal-35.html"/>
    <hyperlink ref="B48" r:id="rId46" display="http://www.quandpartir.com/meteo/vietnam-idpaysglobal-99.html"/>
    <hyperlink ref="B49" r:id="rId47" display="http://www.quandpartir.com/meteo/chine-idpaysglobal-83.html"/>
    <hyperlink ref="B50" r:id="rId48" display="http://www.quandpartir.com/meteo/vietnam-idpaysglobal-99.html"/>
    <hyperlink ref="B51" r:id="rId49" display="http://www.quandpartir.com/meteo/argentine-idpaysglobal-24.html"/>
    <hyperlink ref="B52" r:id="rId50" display="http://www.quandpartir.com/meteo/namibie-idpaysglobal-15.html"/>
    <hyperlink ref="M3" r:id="rId51" display="http://www.quandpartir.com/meteo/afrique-du-sud-idpaysglobal-1.html"/>
    <hyperlink ref="M4" r:id="rId52" display="http://www.quandpartir.com/meteo/oman-idpaysglobal-47.html"/>
    <hyperlink ref="M5" r:id="rId53" display="http://www.quandpartir.com/meteo/birmanie-idpaysglobal-80.html"/>
    <hyperlink ref="M6" r:id="rId54" display="http://www.quandpartir.com/meteo/inde-idpaysglobal-85.html"/>
    <hyperlink ref="M7" r:id="rId55" display="http://www.quandpartir.com/meteo/inde-idpaysglobal-85.html"/>
    <hyperlink ref="M8" r:id="rId56" display="http://www.quandpartir.com/meteo/inde-idpaysglobal-85.html"/>
    <hyperlink ref="M9" r:id="rId57" display="http://www.quandpartir.com/meteo/venezuela-idpaysglobal-42.html"/>
    <hyperlink ref="M10" r:id="rId58" display="http://www.quandpartir.com/meteo/sri-lanka-idpaysglobal-96.html"/>
    <hyperlink ref="M11" r:id="rId59" display="http://www.quandpartir.com/meteo/senegal-idpaysglobal-19.html"/>
    <hyperlink ref="M12" r:id="rId60" display="http://www.quandpartir.com/meteo/maldives-idpaysglobal-90.html"/>
    <hyperlink ref="M13" r:id="rId61" display="http://www.quandpartir.com/meteo/kenya-idpaysglobal-9.html"/>
    <hyperlink ref="M14" r:id="rId62" display="http://www.quandpartir.com/meteo/mauritanie-idpaysglobal-14.html"/>
    <hyperlink ref="M15" r:id="rId63" display="http://www.quandpartir.com/meteo/cambodge-idpaysglobal-82.html"/>
    <hyperlink ref="M16" r:id="rId64" display="http://www.quandpartir.com/meteo/yemen-idpaysglobal-49.html"/>
    <hyperlink ref="M17" r:id="rId65" display="http://www.quandpartir.com/meteo/inde-idpaysglobal-85.html"/>
    <hyperlink ref="M18" r:id="rId66" display="http://www.quandpartir.com/meteo/australie-idpaysglobal-100.html"/>
    <hyperlink ref="M19" r:id="rId67" display="http://www.quandpartir.com/meteo/thailande-idpaysglobal-97.html"/>
    <hyperlink ref="M20" r:id="rId68" display="http://www.quandpartir.com/meteo/birmanie-idpaysglobal-80.html"/>
    <hyperlink ref="M21" r:id="rId69" display="http://www.quandpartir.com/meteo/jamaique-idpaysglobal-106.html"/>
    <hyperlink ref="M22" r:id="rId70" display="http://www.quandpartir.com/meteo/barbade-idpaysglobal-118.html"/>
    <hyperlink ref="M23" r:id="rId71" display="http://www.quandpartir.com/meteo/guadeloupe-idpaysglobal-34.html"/>
    <hyperlink ref="M24" r:id="rId72" display="http://www.quandpartir.com/meteo/benin-idpaysglobal-4.html"/>
    <hyperlink ref="M25" r:id="rId73" display="http://www.quandpartir.com/meteo/martinique-idpaysglobal-37.html"/>
    <hyperlink ref="M26" r:id="rId74" display="http://www.quandpartir.com/meteo/togo-idpaysglobal-21.html"/>
    <hyperlink ref="M27" r:id="rId75" display="http://www.quandpartir.com/meteo/costa-rica-idpaysglobal-30.html"/>
    <hyperlink ref="M28" r:id="rId76" display="http://www.quandpartir.com/meteo/laos-idpaysglobal-88.html"/>
    <hyperlink ref="M29" r:id="rId77" display="http://www.quandpartir.com/meteo/afrique-du-sud-idpaysglobal-1.html"/>
    <hyperlink ref="M30" r:id="rId78" display="http://www.quandpartir.com/meteo/etats-unis-idpaysglobal-33.html"/>
    <hyperlink ref="M31" r:id="rId79" display="http://www.quandpartir.com/meteo/etats-unis-idpaysglobal-33.html"/>
    <hyperlink ref="M32" r:id="rId80" display="http://www.quandpartir.com/meteo/australie-idpaysglobal-100.html"/>
    <hyperlink ref="M33" r:id="rId81" display="http://www.quandpartir.com/meteo/australie-idpaysglobal-100.html"/>
    <hyperlink ref="M34" r:id="rId82" display="http://www.quandpartir.com/meteo/thailande-idpaysglobal-97.html"/>
    <hyperlink ref="M35" r:id="rId83" display="http://www.quandpartir.com/meteo/bahamas-idpaysglobal-103.html"/>
    <hyperlink ref="M36" r:id="rId84" display="http://www.quandpartir.com/meteo/cap-vert-idpaysglobal-105.html"/>
    <hyperlink ref="M37" r:id="rId85" display="http://www.quandpartir.com/meteo/nicaragua-idpaysglobal-110.html"/>
    <hyperlink ref="M38" r:id="rId86" display="http://www.quandpartir.com/meteo/bangladesh-idpaysglobal-117.html"/>
    <hyperlink ref="M39" r:id="rId87" display="http://www.quandpartir.com/meteo/cote-d-ivoire-idpaysglobal-5.html"/>
    <hyperlink ref="M40" r:id="rId88" display="http://www.quandpartir.com/meteo/tanzanie-idpaysglobal-20.html"/>
    <hyperlink ref="M41" r:id="rId89" display="http://www.quandpartir.com/meteo/nigeria-idpaysglobal-16.html"/>
    <hyperlink ref="M42" r:id="rId90" display="http://www.quandpartir.com/meteo/perou-idpaysglobal-40.html"/>
    <hyperlink ref="M43" r:id="rId91" display="http://www.quandpartir.com/meteo/australie-idpaysglobal-100.html"/>
    <hyperlink ref="M44" r:id="rId92" display="http://www.quandpartir.com/meteo/angola-idpaysglobal-114.html"/>
    <hyperlink ref="M45" r:id="rId93" display="http://www.quandpartir.com/meteo/cuba-idpaysglobal-31.html"/>
    <hyperlink ref="M46" r:id="rId94" display="http://www.quandpartir.com/meteo/philippines-idpaysglobal-94.html"/>
    <hyperlink ref="M47" r:id="rId95" display="http://www.quandpartir.com/meteo/republique-dominicaine-idpaysglobal-41.html"/>
    <hyperlink ref="M48" r:id="rId96" display="http://www.quandpartir.com/meteo/vietnam-idpaysglobal-99.html"/>
    <hyperlink ref="M49" r:id="rId97" display="http://www.quandpartir.com/meteo/vietnam-idpaysglobal-99.html"/>
    <hyperlink ref="M50" r:id="rId98" display="http://www.quandpartir.com/meteo/espagne-idpaysglobal-61.html"/>
    <hyperlink ref="M51" r:id="rId99" display="http://www.quandpartir.com/meteo/guatemala-idpaysglobal-35.html"/>
    <hyperlink ref="M52" r:id="rId100" display="http://www.quandpartir.com/meteo/chine-idpaysglobal-83.html"/>
    <hyperlink ref="X3" r:id="rId101" display="http://www.quandpartir.com/meteo/senegal-idpaysglobal-19.html"/>
    <hyperlink ref="X4" r:id="rId102" display="http://www.quandpartir.com/meteo/mauritanie-idpaysglobal-14.html"/>
    <hyperlink ref="X5" r:id="rId103" display="http://www.quandpartir.com/meteo/birmanie-idpaysglobal-80.html"/>
    <hyperlink ref="X6" r:id="rId104" display="http://www.quandpartir.com/meteo/inde-idpaysglobal-85.html"/>
    <hyperlink ref="X7" r:id="rId105" display="http://www.quandpartir.com/meteo/australie-idpaysglobal-100.html"/>
    <hyperlink ref="X8" r:id="rId106" display="http://www.quandpartir.com/meteo/afrique-du-sud-idpaysglobal-1.html"/>
    <hyperlink ref="X9" r:id="rId107" display="http://www.quandpartir.com/meteo/oman-idpaysglobal-47.html"/>
    <hyperlink ref="X10" r:id="rId108" display="http://www.quandpartir.com/meteo/yemen-idpaysglobal-49.html"/>
    <hyperlink ref="X11" r:id="rId109" display="http://www.quandpartir.com/meteo/etats-unis-idpaysglobal-33.html"/>
    <hyperlink ref="X12" r:id="rId110" display="http://www.quandpartir.com/meteo/inde-idpaysglobal-85.html"/>
    <hyperlink ref="X13" r:id="rId111" display="http://www.quandpartir.com/meteo/birmanie-idpaysglobal-80.html"/>
    <hyperlink ref="X14" r:id="rId112" display="http://www.quandpartir.com/meteo/bahamas-idpaysglobal-103.html"/>
    <hyperlink ref="X15" r:id="rId113" display="http://www.quandpartir.com/meteo/cap-vert-idpaysglobal-105.html"/>
    <hyperlink ref="X16" r:id="rId114" display="http://www.quandpartir.com/meteo/jamaique-idpaysglobal-106.html"/>
    <hyperlink ref="X17" r:id="rId115" display="http://www.quandpartir.com/meteo/barbade-idpaysglobal-118.html"/>
    <hyperlink ref="X18" r:id="rId116" display="http://www.quandpartir.com/meteo/venezuela-idpaysglobal-42.html"/>
    <hyperlink ref="X19" r:id="rId117" display="http://www.quandpartir.com/meteo/maldives-idpaysglobal-90.html"/>
    <hyperlink ref="X20" r:id="rId118" display="http://www.quandpartir.com/meteo/inde-idpaysglobal-85.html"/>
    <hyperlink ref="X21" r:id="rId119" display="http://www.quandpartir.com/meteo/costa-rica-idpaysglobal-30.html"/>
    <hyperlink ref="X22" r:id="rId120" display="http://www.quandpartir.com/meteo/afrique-du-sud-idpaysglobal-1.html"/>
    <hyperlink ref="X23" r:id="rId121" display="http://www.quandpartir.com/meteo/inde-idpaysglobal-85.html"/>
    <hyperlink ref="X24" r:id="rId122" display="http://www.quandpartir.com/meteo/australie-idpaysglobal-100.html"/>
    <hyperlink ref="X25" r:id="rId123" display="http://www.quandpartir.com/meteo/cuba-idpaysglobal-31.html"/>
    <hyperlink ref="X26" r:id="rId124" display="http://www.quandpartir.com/meteo/perou-idpaysglobal-40.html"/>
    <hyperlink ref="X27" r:id="rId125" display="http://www.quandpartir.com/meteo/togo-idpaysglobal-21.html"/>
    <hyperlink ref="X28" r:id="rId126" display="http://www.quandpartir.com/meteo/philippines-idpaysglobal-94.html"/>
    <hyperlink ref="X29" r:id="rId127" display="http://www.quandpartir.com/meteo/republique-dominicaine-idpaysglobal-41.html"/>
    <hyperlink ref="X30" r:id="rId128" display="http://www.quandpartir.com/meteo/laos-idpaysglobal-88.html"/>
    <hyperlink ref="X31" r:id="rId129" display="http://www.quandpartir.com/meteo/espagne-idpaysglobal-61.html"/>
    <hyperlink ref="X32" r:id="rId130" display="http://www.quandpartir.com/meteo/bangladesh-idpaysglobal-117.html"/>
    <hyperlink ref="X33" r:id="rId131" display="http://www.quandpartir.com/meteo/australie-idpaysglobal-100.html"/>
    <hyperlink ref="X34" r:id="rId132" display="http://www.quandpartir.com/meteo/guatemala-idpaysglobal-35.html"/>
    <hyperlink ref="X35" r:id="rId133" display="http://www.quandpartir.com/meteo/vietnam-idpaysglobal-99.html"/>
    <hyperlink ref="X36" r:id="rId134" display="http://www.quandpartir.com/meteo/vietnam-idpaysglobal-99.html"/>
    <hyperlink ref="X37" r:id="rId135" display="http://www.quandpartir.com/meteo/etats-unis-idpaysglobal-33.html"/>
    <hyperlink ref="X38" r:id="rId136" display="http://www.quandpartir.com/meteo/martinique-idpaysglobal-37.html"/>
    <hyperlink ref="X39" r:id="rId137" display="http://www.quandpartir.com/meteo/egypte-idpaysglobal-6.html"/>
    <hyperlink ref="X40" r:id="rId138" display="http://www.quandpartir.com/meteo/cambodge-idpaysglobal-82.html"/>
    <hyperlink ref="X41" r:id="rId139" display="http://www.quandpartir.com/meteo/etats-unis-idpaysglobal-33.html"/>
    <hyperlink ref="X42" r:id="rId140" display="http://www.quandpartir.com/meteo/inde-idpaysglobal-85.html"/>
    <hyperlink ref="X43" r:id="rId141" display="http://www.quandpartir.com/meteo/thailande-idpaysglobal-97.html"/>
    <hyperlink ref="X44" r:id="rId142" display="http://www.quandpartir.com/meteo/thailande-idpaysglobal-97.html"/>
    <hyperlink ref="X45" r:id="rId143" display="http://www.quandpartir.com/meteo/guadeloupe-idpaysglobal-34.html"/>
    <hyperlink ref="X46" r:id="rId144" display="http://www.quandpartir.com/meteo/botswana-idpaysglobal-3.html"/>
    <hyperlink ref="X47" r:id="rId145" display="http://www.quandpartir.com/meteo/mexique-idpaysglobal-38.html"/>
    <hyperlink ref="X48" r:id="rId146" display="http://www.quandpartir.com/meteo/namibie-idpaysglobal-15.html"/>
    <hyperlink ref="X49" r:id="rId147" display="http://www.quandpartir.com/meteo/afrique-du-sud-idpaysglobal-1.html"/>
    <hyperlink ref="X50" r:id="rId148" display="http://www.quandpartir.com/meteo/australie-idpaysglobal-100.html"/>
    <hyperlink ref="X51" r:id="rId149" display="http://www.quandpartir.com/meteo/nicaragua-idpaysglobal-110.html"/>
    <hyperlink ref="X52" r:id="rId150" display="http://www.quandpartir.com/meteo/cote-d-ivoire-idpaysglobal-5.html"/>
    <hyperlink ref="AI3" r:id="rId151" display="http://www.quandpartir.com/meteo/etats-unis-idpaysglobal-33.html"/>
    <hyperlink ref="AI4" r:id="rId152" display="http://www.quandpartir.com/meteo/oman-idpaysglobal-47.html"/>
    <hyperlink ref="AI5" r:id="rId153" display="http://www.quandpartir.com/meteo/etats-unis-idpaysglobal-33.html"/>
    <hyperlink ref="AI6" r:id="rId154" display="http://www.quandpartir.com/meteo/senegal-idpaysglobal-19.html"/>
    <hyperlink ref="AI7" r:id="rId155" display="http://www.quandpartir.com/meteo/egypte-idpaysglobal-6.html"/>
    <hyperlink ref="AI8" r:id="rId156" display="http://www.quandpartir.com/meteo/mauritanie-idpaysglobal-14.html"/>
    <hyperlink ref="AI9" r:id="rId157" display="http://www.quandpartir.com/meteo/yemen-idpaysglobal-49.html"/>
    <hyperlink ref="AI10" r:id="rId158" display="http://www.quandpartir.com/meteo/inde-idpaysglobal-85.html"/>
    <hyperlink ref="AI11" r:id="rId159" display="http://www.quandpartir.com/meteo/australie-idpaysglobal-100.html"/>
    <hyperlink ref="AI12" r:id="rId160" display="http://www.quandpartir.com/meteo/cap-vert-idpaysglobal-105.html"/>
    <hyperlink ref="AI13" r:id="rId161" display="http://www.quandpartir.com/meteo/botswana-idpaysglobal-3.html"/>
    <hyperlink ref="AI14" r:id="rId162" display="http://www.quandpartir.com/meteo/zimbabwe-idpaysglobal-23.html"/>
    <hyperlink ref="AI15" r:id="rId163" display="http://www.quandpartir.com/meteo/malte-idpaysglobal-68.html"/>
    <hyperlink ref="AI16" r:id="rId164" display="http://www.quandpartir.com/meteo/portugal-idpaysglobal-71.html"/>
    <hyperlink ref="AI17" r:id="rId165" display="http://www.quandpartir.com/meteo/namibie-idpaysglobal-15.html"/>
    <hyperlink ref="AI18" r:id="rId166" display="http://www.quandpartir.com/meteo/etats-unis-idpaysglobal-33.html"/>
    <hyperlink ref="AI19" r:id="rId167" display="http://www.quandpartir.com/meteo/turquie-idpaysglobal-79.html"/>
    <hyperlink ref="AI20" r:id="rId168" display="http://www.quandpartir.com/meteo/espagne-idpaysglobal-61.html"/>
    <hyperlink ref="AI21" r:id="rId169" display="http://www.quandpartir.com/meteo/tunisie-idpaysglobal-22.html"/>
    <hyperlink ref="AI22" r:id="rId170" display="http://www.quandpartir.com/meteo/portugal-idpaysglobal-71.html"/>
    <hyperlink ref="AI23" r:id="rId171" display="http://www.quandpartir.com/meteo/bahamas-idpaysglobal-103.html"/>
    <hyperlink ref="AI24" r:id="rId172" display="http://www.quandpartir.com/meteo/jamaique-idpaysglobal-106.html"/>
    <hyperlink ref="AI25" r:id="rId173" display="http://www.quandpartir.com/meteo/barbade-idpaysglobal-118.html"/>
    <hyperlink ref="AI26" r:id="rId174" display="http://www.quandpartir.com/meteo/madagascar-idpaysglobal-11.html"/>
    <hyperlink ref="AI27" r:id="rId175" display="http://www.quandpartir.com/meteo/liban-idpaysglobal-46.html"/>
    <hyperlink ref="AI28" r:id="rId176" display="http://www.quandpartir.com/meteo/afrique-du-sud-idpaysglobal-1.html"/>
    <hyperlink ref="AI29" r:id="rId177" display="http://www.quandpartir.com/meteo/espagne-idpaysglobal-61.html"/>
    <hyperlink ref="AI30" r:id="rId178" display="http://www.quandpartir.com/meteo/algerie-idpaysglobal-2.html"/>
    <hyperlink ref="AI31" r:id="rId179" display="http://www.quandpartir.com/meteo/venezuela-idpaysglobal-42.html"/>
    <hyperlink ref="AI32" r:id="rId180" display="http://www.quandpartir.com/meteo/cuba-idpaysglobal-31.html"/>
    <hyperlink ref="AI33" r:id="rId181" display="http://www.quandpartir.com/meteo/perou-idpaysglobal-40.html"/>
    <hyperlink ref="AI34" r:id="rId182" display="http://www.quandpartir.com/meteo/maldives-idpaysglobal-90.html"/>
    <hyperlink ref="AI35" r:id="rId183" display="http://www.quandpartir.com/meteo/philippines-idpaysglobal-94.html"/>
    <hyperlink ref="AI36" r:id="rId184" display="http://www.quandpartir.com/meteo/costa-rica-idpaysglobal-30.html"/>
    <hyperlink ref="AI37" r:id="rId185" display="http://www.quandpartir.com/meteo/libye-idpaysglobal-10.html"/>
    <hyperlink ref="AI38" r:id="rId186" display="http://www.quandpartir.com/meteo/afrique-du-sud-idpaysglobal-1.html"/>
    <hyperlink ref="AI39" r:id="rId187" display="http://www.quandpartir.com/meteo/crete-idpaysglobal-57.html"/>
    <hyperlink ref="AI40" r:id="rId188" display="http://www.quandpartir.com/meteo/nepal-idpaysglobal-92.html"/>
    <hyperlink ref="AI41" r:id="rId189" display="http://www.quandpartir.com/meteo/vietnam-idpaysglobal-99.html"/>
    <hyperlink ref="AI42" r:id="rId190" display="http://www.quandpartir.com/meteo/grece-idpaysglobal-63.html"/>
    <hyperlink ref="AI43" r:id="rId191" display="http://www.quandpartir.com/meteo/australie-idpaysglobal-100.html"/>
    <hyperlink ref="AI44" r:id="rId192" display="http://www.quandpartir.com/meteo/guatemala-idpaysglobal-35.html"/>
    <hyperlink ref="AI45" r:id="rId193" display="http://www.quandpartir.com/meteo/maroc-idpaysglobal-13.html"/>
    <hyperlink ref="AI46" r:id="rId194" display="http://www.quandpartir.com/meteo/etats-unis-idpaysglobal-33.html"/>
    <hyperlink ref="AI47" r:id="rId195" display="http://www.quandpartir.com/meteo/maroc-idpaysglobal-13.html"/>
    <hyperlink ref="AI48" r:id="rId196" display="http://www.quandpartir.com/meteo/tunisie-idpaysglobal-22.html"/>
    <hyperlink ref="AI49" r:id="rId197" display="http://www.quandpartir.com/meteo/grece-idpaysglobal-63.html"/>
    <hyperlink ref="AI50" r:id="rId198" display="http://www.quandpartir.com/meteo/martinique-idpaysglobal-37.html"/>
    <hyperlink ref="AI51" r:id="rId199" display="http://www.quandpartir.com/meteo/mexique-idpaysglobal-38.html"/>
    <hyperlink ref="AI52" r:id="rId200" display="http://www.quandpartir.com/meteo/tunisie-idpaysglobal-22.html"/>
    <hyperlink ref="BE3" r:id="rId201" display="http://www.quandpartir.com/meteo/israel-idpaysglobal-44.html"/>
    <hyperlink ref="BE4" r:id="rId202" display="http://www.quandpartir.com/meteo/jordanie-idpaysglobal-45.html"/>
    <hyperlink ref="BE5" r:id="rId203" display="http://www.quandpartir.com/meteo/turquie-idpaysglobal-79.html"/>
    <hyperlink ref="BE6" r:id="rId204" display="http://www.quandpartir.com/meteo/liban-idpaysglobal-46.html"/>
    <hyperlink ref="BE7" r:id="rId205" display="http://www.quandpartir.com/meteo/syrie-idpaysglobal-48.html"/>
    <hyperlink ref="BE8" r:id="rId206" display="http://www.quandpartir.com/meteo/ouzbekistan-idpaysglobal-93.html"/>
    <hyperlink ref="BE9" r:id="rId207" display="http://www.quandpartir.com/meteo/turquie-idpaysglobal-79.html"/>
    <hyperlink ref="BE10" r:id="rId208" display="http://www.quandpartir.com/meteo/turquie-idpaysglobal-79.html"/>
    <hyperlink ref="BE11" r:id="rId209" display="http://www.quandpartir.com/meteo/portugal-idpaysglobal-71.html"/>
    <hyperlink ref="BE12" r:id="rId210" display="http://www.quandpartir.com/meteo/afghanistan-idpaysglobal-112.html"/>
    <hyperlink ref="BE13" r:id="rId211" display="http://www.quandpartir.com/meteo/azerbaidjan-idpaysglobal-116.html"/>
    <hyperlink ref="BE14" r:id="rId212" display="http://www.quandpartir.com/meteo/grece-idpaysglobal-63.html"/>
    <hyperlink ref="BE15" r:id="rId213" display="http://www.quandpartir.com/meteo/crete-idpaysglobal-57.html"/>
    <hyperlink ref="BE16" r:id="rId214" display="http://www.quandpartir.com/meteo/turquie-idpaysglobal-79.html"/>
    <hyperlink ref="BE17" r:id="rId215" display="http://www.quandpartir.com/meteo/malte-idpaysglobal-68.html"/>
    <hyperlink ref="BE18" r:id="rId216" display="http://www.quandpartir.com/meteo/portugal-idpaysglobal-71.html"/>
    <hyperlink ref="BE19" r:id="rId217" display="http://www.quandpartir.com/meteo/espagne-idpaysglobal-61.html"/>
    <hyperlink ref="BE20" r:id="rId218" display="http://www.quandpartir.com/meteo/maroc-idpaysglobal-13.html"/>
    <hyperlink ref="BE21" r:id="rId219" display="http://www.quandpartir.com/meteo/tunisie-idpaysglobal-22.html"/>
    <hyperlink ref="BE22" r:id="rId220" display="http://www.quandpartir.com/meteo/france-idpaysglobal-102.html"/>
    <hyperlink ref="BE23" r:id="rId221" display="http://www.quandpartir.com/meteo/turquie-idpaysglobal-79.html"/>
    <hyperlink ref="BE24" r:id="rId222" display="http://www.quandpartir.com/meteo/grece-idpaysglobal-63.html"/>
    <hyperlink ref="BE25" r:id="rId223" display="http://www.quandpartir.com/meteo/espagne-idpaysglobal-61.html"/>
    <hyperlink ref="BE26" r:id="rId224" display="http://www.quandpartir.com/meteo/espagne-idpaysglobal-61.html"/>
    <hyperlink ref="BE27" r:id="rId225" display="http://www.quandpartir.com/meteo/tunisie-idpaysglobal-22.html"/>
    <hyperlink ref="BE28" r:id="rId226" display="http://www.quandpartir.com/meteo/albanie-idpaysglobal-113.html"/>
    <hyperlink ref="BE29" r:id="rId227" display="http://www.quandpartir.com/meteo/armenie-idpaysglobal-115.html"/>
    <hyperlink ref="BE30" r:id="rId228" display="http://www.quandpartir.com/meteo/croatie-idpaysglobal-58.html"/>
    <hyperlink ref="BE31" r:id="rId229" display="http://www.quandpartir.com/meteo/mauritanie-idpaysglobal-14.html"/>
    <hyperlink ref="BE32" r:id="rId230" display="http://www.quandpartir.com/meteo/libye-idpaysglobal-10.html"/>
    <hyperlink ref="BE33" r:id="rId231" display="http://www.quandpartir.com/meteo/etats-unis-idpaysglobal-33.html"/>
    <hyperlink ref="BE34" r:id="rId232" display="http://www.quandpartir.com/meteo/etats-unis-idpaysglobal-33.html"/>
    <hyperlink ref="BE35" r:id="rId233" display="http://www.quandpartir.com/meteo/france-idpaysglobal-102.html"/>
    <hyperlink ref="BE36" r:id="rId234" display="http://www.quandpartir.com/meteo/maroc-idpaysglobal-13.html"/>
    <hyperlink ref="BE37" r:id="rId235" display="http://www.quandpartir.com/meteo/grece-idpaysglobal-63.html"/>
    <hyperlink ref="BE38" r:id="rId236" display="http://www.quandpartir.com/meteo/espagne-idpaysglobal-61.html"/>
    <hyperlink ref="BE39" r:id="rId237" display="http://www.quandpartir.com/meteo/russie-idpaysglobal-74.html"/>
    <hyperlink ref="BE40" r:id="rId238" display="http://www.quandpartir.com/meteo/italie-idpaysglobal-67.html"/>
    <hyperlink ref="BE41" r:id="rId239" display="http://www.quandpartir.com/meteo/italie-idpaysglobal-67.html"/>
    <hyperlink ref="BE42" r:id="rId240" display="http://www.quandpartir.com/meteo/portugal-idpaysglobal-71.html"/>
    <hyperlink ref="BE43" r:id="rId241" display="http://www.quandpartir.com/meteo/australie-idpaysglobal-100.html"/>
    <hyperlink ref="BE44" r:id="rId242" display="http://www.quandpartir.com/meteo/algerie-idpaysglobal-2.html"/>
    <hyperlink ref="BE45" r:id="rId243" display="http://www.quandpartir.com/meteo/slovaquie-idpaysglobal-75.html"/>
    <hyperlink ref="BE46" r:id="rId244" display="http://www.quandpartir.com/meteo/hongrie-idpaysglobal-64.html"/>
    <hyperlink ref="BE47" r:id="rId245" display="http://www.quandpartir.com/meteo/italie-idpaysglobal-67.html"/>
    <hyperlink ref="BE48" r:id="rId246" display="http://www.quandpartir.com/meteo/canada-idpaysglobal-27.html"/>
    <hyperlink ref="BE49" r:id="rId247" display="http://www.quandpartir.com/meteo/espagne-idpaysglobal-61.html"/>
    <hyperlink ref="BE50" r:id="rId248" display="http://www.quandpartir.com/meteo/espagne-idpaysglobal-61.html"/>
    <hyperlink ref="BE51" r:id="rId249" display="http://www.quandpartir.com/meteo/chine-idpaysglobal-83.html"/>
    <hyperlink ref="BE52" r:id="rId250" display="http://www.quandpartir.com/meteo/italie-idpaysglobal-67.html"/>
    <hyperlink ref="BP3" r:id="rId251" display="http://www.quandpartir.com/meteo/jordanie-idpaysglobal-45.html"/>
    <hyperlink ref="BP4" r:id="rId252" display="http://www.quandpartir.com/meteo/crete-idpaysglobal-57.html"/>
    <hyperlink ref="BP5" r:id="rId253" display="http://www.quandpartir.com/meteo/israel-idpaysglobal-44.html"/>
    <hyperlink ref="BP6" r:id="rId254" display="http://www.quandpartir.com/meteo/ouzbekistan-idpaysglobal-93.html"/>
    <hyperlink ref="BP7" r:id="rId255" display="http://www.quandpartir.com/meteo/turquie-idpaysglobal-79.html"/>
    <hyperlink ref="BP8" r:id="rId256" display="http://www.quandpartir.com/meteo/turquie-idpaysglobal-79.html"/>
    <hyperlink ref="BP9" r:id="rId257" display="http://www.quandpartir.com/meteo/turquie-idpaysglobal-79.html"/>
    <hyperlink ref="BP10" r:id="rId258" display="http://www.quandpartir.com/meteo/grece-idpaysglobal-63.html"/>
    <hyperlink ref="BP11" r:id="rId259" display="http://www.quandpartir.com/meteo/grece-idpaysglobal-63.html"/>
    <hyperlink ref="BP12" r:id="rId260" display="http://www.quandpartir.com/meteo/liban-idpaysglobal-46.html"/>
    <hyperlink ref="BP13" r:id="rId261" display="http://www.quandpartir.com/meteo/croatie-idpaysglobal-58.html"/>
    <hyperlink ref="BP14" r:id="rId262" display="http://www.quandpartir.com/meteo/turquie-idpaysglobal-79.html"/>
    <hyperlink ref="BP15" r:id="rId263" display="http://www.quandpartir.com/meteo/malte-idpaysglobal-68.html"/>
    <hyperlink ref="BP16" r:id="rId264" display="http://www.quandpartir.com/meteo/portugal-idpaysglobal-71.html"/>
    <hyperlink ref="BP17" r:id="rId265" display="http://www.quandpartir.com/meteo/espagne-idpaysglobal-61.html"/>
    <hyperlink ref="BP18" r:id="rId266" display="http://www.quandpartir.com/meteo/tunisie-idpaysglobal-22.html"/>
    <hyperlink ref="BP19" r:id="rId267" display="http://www.quandpartir.com/meteo/etats-unis-idpaysglobal-33.html"/>
    <hyperlink ref="BP20" r:id="rId268" display="http://www.quandpartir.com/meteo/france-idpaysglobal-102.html"/>
    <hyperlink ref="BP21" r:id="rId269" display="http://www.quandpartir.com/meteo/turquie-idpaysglobal-79.html"/>
    <hyperlink ref="BP22" r:id="rId270" display="http://www.quandpartir.com/meteo/grece-idpaysglobal-63.html"/>
    <hyperlink ref="BP23" r:id="rId271" display="http://www.quandpartir.com/meteo/espagne-idpaysglobal-61.html"/>
    <hyperlink ref="BP24" r:id="rId272" display="http://www.quandpartir.com/meteo/tunisie-idpaysglobal-22.html"/>
    <hyperlink ref="BP25" r:id="rId273" display="http://www.quandpartir.com/meteo/italie-idpaysglobal-67.html"/>
    <hyperlink ref="BP26" r:id="rId274" display="http://www.quandpartir.com/meteo/portugal-idpaysglobal-71.html"/>
    <hyperlink ref="BP27" r:id="rId275" display="http://www.quandpartir.com/meteo/albanie-idpaysglobal-113.html"/>
    <hyperlink ref="BP28" r:id="rId276" display="http://www.quandpartir.com/meteo/roumanie-idpaysglobal-73.html"/>
    <hyperlink ref="BP29" r:id="rId277" display="http://www.quandpartir.com/meteo/italie-idpaysglobal-67.html"/>
    <hyperlink ref="BP30" r:id="rId278" display="http://www.quandpartir.com/meteo/libye-idpaysglobal-10.html"/>
    <hyperlink ref="BP31" r:id="rId279" display="http://www.quandpartir.com/meteo/etats-unis-idpaysglobal-33.html"/>
    <hyperlink ref="BP32" r:id="rId280" display="http://www.quandpartir.com/meteo/france-idpaysglobal-102.html"/>
    <hyperlink ref="BP33" r:id="rId281" display="http://www.quandpartir.com/meteo/maroc-idpaysglobal-13.html"/>
    <hyperlink ref="BP34" r:id="rId282" display="http://www.quandpartir.com/meteo/espagne-idpaysglobal-61.html"/>
    <hyperlink ref="BP35" r:id="rId283" display="http://www.quandpartir.com/meteo/russie-idpaysglobal-74.html"/>
    <hyperlink ref="BP36" r:id="rId284" display="http://www.quandpartir.com/meteo/italie-idpaysglobal-67.html"/>
    <hyperlink ref="BP37" r:id="rId285" display="http://www.quandpartir.com/meteo/portugal-idpaysglobal-71.html"/>
    <hyperlink ref="BP38" r:id="rId286" display="http://www.quandpartir.com/meteo/afghanistan-idpaysglobal-112.html"/>
    <hyperlink ref="BP39" r:id="rId287" display="http://www.quandpartir.com/meteo/albanie-idpaysglobal-113.html"/>
    <hyperlink ref="BP40" r:id="rId288" display="http://www.quandpartir.com/meteo/azerbaidjan-idpaysglobal-116.html"/>
    <hyperlink ref="BP41" r:id="rId289" display="http://www.quandpartir.com/meteo/algerie-idpaysglobal-2.html"/>
    <hyperlink ref="BP42" r:id="rId290" display="http://www.quandpartir.com/meteo/andorre-idpaysglobal-51.html"/>
    <hyperlink ref="BP43" r:id="rId291" display="http://www.quandpartir.com/meteo/hongrie-idpaysglobal-64.html"/>
    <hyperlink ref="BP44" r:id="rId292" display="http://www.quandpartir.com/meteo/suisse-idpaysglobal-78.html"/>
    <hyperlink ref="BP45" r:id="rId293" display="http://www.quandpartir.com/meteo/bulgarie-idpaysglobal-55.html"/>
    <hyperlink ref="BP46" r:id="rId294" display="http://www.quandpartir.com/meteo/suede-idpaysglobal-77.html"/>
    <hyperlink ref="BP47" r:id="rId295" display="http://www.quandpartir.com/meteo/etats-unis-idpaysglobal-33.html"/>
    <hyperlink ref="BP48" r:id="rId296" display="http://www.quandpartir.com/meteo/etats-unis-idpaysglobal-33.html"/>
    <hyperlink ref="BP49" r:id="rId297" display="http://www.quandpartir.com/meteo/france-idpaysglobal-102.html"/>
    <hyperlink ref="BP50" r:id="rId298" display="http://www.quandpartir.com/meteo/espagne-idpaysglobal-61.html"/>
    <hyperlink ref="BP51" r:id="rId299" display="http://www.quandpartir.com/meteo/italie-idpaysglobal-67.html"/>
    <hyperlink ref="BP52" r:id="rId300" display="http://www.quandpartir.com/meteo/italie-idpaysglobal-67.html"/>
    <hyperlink ref="CA3" r:id="rId301" display="http://www.quandpartir.com/meteo/jordanie-idpaysglobal-45.html"/>
    <hyperlink ref="CA4" r:id="rId302" display="http://www.quandpartir.com/meteo/israel-idpaysglobal-44.html"/>
    <hyperlink ref="CA5" r:id="rId303" display="http://www.quandpartir.com/meteo/grece-idpaysglobal-63.html"/>
    <hyperlink ref="CA6" r:id="rId304" display="http://www.quandpartir.com/meteo/crete-idpaysglobal-57.html"/>
    <hyperlink ref="CA7" r:id="rId305" display="http://www.quandpartir.com/meteo/portugal-idpaysglobal-71.html"/>
    <hyperlink ref="CA8" r:id="rId306" display="http://www.quandpartir.com/meteo/ouzbekistan-idpaysglobal-93.html"/>
    <hyperlink ref="CA9" r:id="rId307" display="http://www.quandpartir.com/meteo/turquie-idpaysglobal-79.html"/>
    <hyperlink ref="CA10" r:id="rId308" display="http://www.quandpartir.com/meteo/turquie-idpaysglobal-79.html"/>
    <hyperlink ref="CA11" r:id="rId309" display="http://www.quandpartir.com/meteo/turquie-idpaysglobal-79.html"/>
    <hyperlink ref="CA12" r:id="rId310" display="http://www.quandpartir.com/meteo/turquie-idpaysglobal-79.html"/>
    <hyperlink ref="CA13" r:id="rId311" display="http://www.quandpartir.com/meteo/grece-idpaysglobal-63.html"/>
    <hyperlink ref="CA14" r:id="rId312" display="http://www.quandpartir.com/meteo/portugal-idpaysglobal-71.html"/>
    <hyperlink ref="CA15" r:id="rId313" display="http://www.quandpartir.com/meteo/liban-idpaysglobal-46.html"/>
    <hyperlink ref="CA16" r:id="rId314" display="http://www.quandpartir.com/meteo/croatie-idpaysglobal-58.html"/>
    <hyperlink ref="CA17" r:id="rId315" display="http://www.quandpartir.com/meteo/turquie-idpaysglobal-79.html"/>
    <hyperlink ref="CA18" r:id="rId316" display="http://www.quandpartir.com/meteo/malte-idpaysglobal-68.html"/>
    <hyperlink ref="CA19" r:id="rId317" display="http://www.quandpartir.com/meteo/espagne-idpaysglobal-61.html"/>
    <hyperlink ref="CA20" r:id="rId318" display="http://www.quandpartir.com/meteo/libye-idpaysglobal-10.html"/>
    <hyperlink ref="CA21" r:id="rId319" display="http://www.quandpartir.com/meteo/tunisie-idpaysglobal-22.html"/>
    <hyperlink ref="CA22" r:id="rId320" display="http://www.quandpartir.com/meteo/etats-unis-idpaysglobal-33.html"/>
    <hyperlink ref="CA23" r:id="rId321" display="http://www.quandpartir.com/meteo/etats-unis-idpaysglobal-33.html"/>
    <hyperlink ref="CA24" r:id="rId322" display="http://www.quandpartir.com/meteo/france-idpaysglobal-102.html"/>
    <hyperlink ref="CA25" r:id="rId323" display="http://www.quandpartir.com/meteo/grece-idpaysglobal-63.html"/>
    <hyperlink ref="CA26" r:id="rId324" display="http://www.quandpartir.com/meteo/espagne-idpaysglobal-61.html"/>
    <hyperlink ref="CA27" r:id="rId325" display="http://www.quandpartir.com/meteo/tunisie-idpaysglobal-22.html"/>
    <hyperlink ref="CA28" r:id="rId326" display="http://www.quandpartir.com/meteo/afghanistan-idpaysglobal-112.html"/>
    <hyperlink ref="CA29" r:id="rId327" display="http://www.quandpartir.com/meteo/albanie-idpaysglobal-113.html"/>
    <hyperlink ref="CA30" r:id="rId328" display="http://www.quandpartir.com/meteo/albanie-idpaysglobal-113.html"/>
    <hyperlink ref="CA31" r:id="rId329" display="http://www.quandpartir.com/meteo/armenie-idpaysglobal-115.html"/>
    <hyperlink ref="CA32" r:id="rId330" display="http://www.quandpartir.com/meteo/azerbaidjan-idpaysglobal-116.html"/>
    <hyperlink ref="CA33" r:id="rId331" display="http://www.quandpartir.com/meteo/algerie-idpaysglobal-2.html"/>
    <hyperlink ref="CA34" r:id="rId332" display="http://www.quandpartir.com/meteo/roumanie-idpaysglobal-73.html"/>
    <hyperlink ref="CA35" r:id="rId333" display="http://www.quandpartir.com/meteo/oman-idpaysglobal-47.html"/>
    <hyperlink ref="CA36" r:id="rId334" display="http://www.quandpartir.com/meteo/italie-idpaysglobal-67.html"/>
    <hyperlink ref="CA37" r:id="rId335" display="http://www.quandpartir.com/meteo/bulgarie-idpaysglobal-55.html"/>
    <hyperlink ref="CA38" r:id="rId336" display="http://www.quandpartir.com/meteo/france-idpaysglobal-102.html"/>
    <hyperlink ref="CA39" r:id="rId337" display="http://www.quandpartir.com/meteo/maroc-idpaysglobal-13.html"/>
    <hyperlink ref="CA40" r:id="rId338" display="http://www.quandpartir.com/meteo/espagne-idpaysglobal-61.html"/>
    <hyperlink ref="CA41" r:id="rId339" display="http://www.quandpartir.com/meteo/italie-idpaysglobal-67.html"/>
    <hyperlink ref="CA42" r:id="rId340" display="http://www.quandpartir.com/meteo/italie-idpaysglobal-67.html"/>
    <hyperlink ref="CA43" r:id="rId341" display="http://www.quandpartir.com/meteo/italie-idpaysglobal-67.html"/>
    <hyperlink ref="CA44" r:id="rId342" display="http://www.quandpartir.com/meteo/portugal-idpaysglobal-71.html"/>
    <hyperlink ref="CA45" r:id="rId343" display="http://www.quandpartir.com/meteo/australie-idpaysglobal-100.html"/>
    <hyperlink ref="CA46" r:id="rId344" display="http://www.quandpartir.com/meteo/slovaquie-idpaysglobal-75.html"/>
    <hyperlink ref="CA47" r:id="rId345" display="http://www.quandpartir.com/meteo/hongrie-idpaysglobal-64.html"/>
    <hyperlink ref="CA48" r:id="rId346" display="http://www.quandpartir.com/meteo/tanzanie-idpaysglobal-20.html"/>
    <hyperlink ref="CA49" r:id="rId347" display="http://www.quandpartir.com/meteo/etats-unis-idpaysglobal-33.html"/>
    <hyperlink ref="CA50" r:id="rId348" display="http://www.quandpartir.com/meteo/etats-unis-idpaysglobal-33.html"/>
    <hyperlink ref="CA51" r:id="rId349" display="http://www.quandpartir.com/meteo/france-idpaysglobal-102.html"/>
    <hyperlink ref="CA52" r:id="rId350" display="http://www.quandpartir.com/meteo/espagne-idpaysglobal-61.html"/>
    <hyperlink ref="CL3" r:id="rId351" display="http://www.quandpartir.com/meteo/jordanie-idpaysglobal-45.html"/>
    <hyperlink ref="CL4" r:id="rId352" display="http://www.quandpartir.com/meteo/israel-idpaysglobal-44.html"/>
    <hyperlink ref="CL5" r:id="rId353" display="http://www.quandpartir.com/meteo/chypre-idpaysglobal-56.html"/>
    <hyperlink ref="CL6" r:id="rId354" display="http://www.quandpartir.com/meteo/turquie-idpaysglobal-79.html"/>
    <hyperlink ref="CL7" r:id="rId355" display="http://www.quandpartir.com/meteo/syrie-idpaysglobal-48.html"/>
    <hyperlink ref="CL8" r:id="rId356" display="http://www.quandpartir.com/meteo/botswana-idpaysglobal-3.html"/>
    <hyperlink ref="CL9" r:id="rId357" display="http://www.quandpartir.com/meteo/zimbabwe-idpaysglobal-23.html"/>
    <hyperlink ref="CL10" r:id="rId358" display="http://www.quandpartir.com/meteo/crete-idpaysglobal-57.html"/>
    <hyperlink ref="CL11" r:id="rId359" display="http://www.quandpartir.com/meteo/egypte-idpaysglobal-6.html"/>
    <hyperlink ref="CL12" r:id="rId360" display="http://www.quandpartir.com/meteo/maroc-idpaysglobal-13.html"/>
    <hyperlink ref="CL13" r:id="rId361" display="http://www.quandpartir.com/meteo/namibie-idpaysglobal-15.html"/>
    <hyperlink ref="CL14" r:id="rId362" display="http://www.quandpartir.com/meteo/etats-unis-idpaysglobal-33.html"/>
    <hyperlink ref="CL15" r:id="rId363" display="http://www.quandpartir.com/meteo/turquie-idpaysglobal-79.html"/>
    <hyperlink ref="CL16" r:id="rId364" display="http://www.quandpartir.com/meteo/turquie-idpaysglobal-79.html"/>
    <hyperlink ref="CL17" r:id="rId365" display="http://www.quandpartir.com/meteo/grece-idpaysglobal-63.html"/>
    <hyperlink ref="CL18" r:id="rId366" display="http://www.quandpartir.com/meteo/tunisie-idpaysglobal-22.html"/>
    <hyperlink ref="CL19" r:id="rId367" display="http://www.quandpartir.com/meteo/australie-idpaysglobal-100.html"/>
    <hyperlink ref="CL20" r:id="rId368" display="http://www.quandpartir.com/meteo/armenie-idpaysglobal-115.html"/>
    <hyperlink ref="CL21" r:id="rId369" display="http://www.quandpartir.com/meteo/azerbaidjan-idpaysglobal-116.html"/>
    <hyperlink ref="CL22" r:id="rId370" display="http://www.quandpartir.com/meteo/grece-idpaysglobal-63.html"/>
    <hyperlink ref="CL23" r:id="rId371" display="http://www.quandpartir.com/meteo/liban-idpaysglobal-46.html"/>
    <hyperlink ref="CL24" r:id="rId372" display="http://www.quandpartir.com/meteo/guyane-idpaysglobal-36.html"/>
    <hyperlink ref="CL25" r:id="rId373" display="http://www.quandpartir.com/meteo/tanzanie-idpaysglobal-20.html"/>
    <hyperlink ref="CL26" r:id="rId374" display="http://www.quandpartir.com/meteo/malte-idpaysglobal-68.html"/>
    <hyperlink ref="CL27" r:id="rId375" display="http://www.quandpartir.com/meteo/portugal-idpaysglobal-71.html"/>
    <hyperlink ref="CL28" r:id="rId376" display="http://www.quandpartir.com/meteo/espagne-idpaysglobal-61.html"/>
    <hyperlink ref="CL29" r:id="rId377" display="http://www.quandpartir.com/meteo/tunisie-idpaysglobal-22.html"/>
    <hyperlink ref="CL30" r:id="rId378" display="http://www.quandpartir.com/meteo/etats-unis-idpaysglobal-33.html"/>
    <hyperlink ref="CL31" r:id="rId379" display="http://www.quandpartir.com/meteo/etats-unis-idpaysglobal-33.html"/>
    <hyperlink ref="CL32" r:id="rId380" display="http://www.quandpartir.com/meteo/etats-unis-idpaysglobal-33.html"/>
    <hyperlink ref="CL33" r:id="rId381" display="http://www.quandpartir.com/meteo/france-idpaysglobal-102.html"/>
    <hyperlink ref="CL34" r:id="rId382" display="http://www.quandpartir.com/meteo/maroc-idpaysglobal-13.html"/>
    <hyperlink ref="CL35" r:id="rId383" display="http://www.quandpartir.com/meteo/espagne-idpaysglobal-61.html"/>
    <hyperlink ref="CL36" r:id="rId384" display="http://www.quandpartir.com/meteo/espagne-idpaysglobal-61.html"/>
    <hyperlink ref="CL37" r:id="rId385" display="http://www.quandpartir.com/meteo/tunisie-idpaysglobal-22.html"/>
    <hyperlink ref="CL38" r:id="rId386" display="http://www.quandpartir.com/meteo/portugal-idpaysglobal-71.html"/>
    <hyperlink ref="CL39" r:id="rId387" display="http://www.quandpartir.com/meteo/albanie-idpaysglobal-113.html"/>
    <hyperlink ref="CL40" r:id="rId388" display="http://www.quandpartir.com/meteo/albanie-idpaysglobal-113.html"/>
    <hyperlink ref="CL41" r:id="rId389" display="http://www.quandpartir.com/meteo/algerie-idpaysglobal-2.html"/>
    <hyperlink ref="CL42" r:id="rId390" display="http://www.quandpartir.com/meteo/turquie-idpaysglobal-79.html"/>
    <hyperlink ref="CL43" r:id="rId391" display="http://www.quandpartir.com/meteo/indonesie-idpaysglobal-86.html"/>
    <hyperlink ref="CL44" r:id="rId392" display="http://www.quandpartir.com/meteo/chine-idpaysglobal-83.html"/>
    <hyperlink ref="CL45" r:id="rId393" display="http://www.quandpartir.com/meteo/ile-maurice-idpaysglobal-8.html"/>
    <hyperlink ref="CL46" r:id="rId394" display="http://www.quandpartir.com/meteo/italie-idpaysglobal-67.html"/>
    <hyperlink ref="CL47" r:id="rId395" display="http://www.quandpartir.com/meteo/reunion-idpaysglobal-17.html"/>
    <hyperlink ref="CL48" r:id="rId396" display="http://www.quandpartir.com/meteo/libye-idpaysglobal-10.html"/>
    <hyperlink ref="CL49" r:id="rId397" display="http://www.quandpartir.com/meteo/inde-idpaysglobal-85.html"/>
    <hyperlink ref="CL50" r:id="rId398" display="http://www.quandpartir.com/meteo/france-idpaysglobal-102.html"/>
    <hyperlink ref="CL51" r:id="rId399" display="http://www.quandpartir.com/meteo/grece-idpaysglobal-63.html"/>
    <hyperlink ref="CL52" r:id="rId400" display="http://www.quandpartir.com/meteo/espagne-idpaysglobal-61.html"/>
    <hyperlink ref="CW3" r:id="rId401" display="http://www.quandpartir.com/meteo/jordanie-idpaysglobal-45.html"/>
    <hyperlink ref="CW4" r:id="rId402" display="http://www.quandpartir.com/meteo/zimbabwe-idpaysglobal-23.html"/>
    <hyperlink ref="CW5" r:id="rId403" display="http://www.quandpartir.com/meteo/nepal-idpaysglobal-92.html"/>
    <hyperlink ref="CW6" r:id="rId404" display="http://www.quandpartir.com/meteo/yemen-idpaysglobal-49.html"/>
    <hyperlink ref="CW7" r:id="rId405" display="http://www.quandpartir.com/meteo/namibie-idpaysglobal-15.html"/>
    <hyperlink ref="CW8" r:id="rId406" display="http://www.quandpartir.com/meteo/etats-unis-idpaysglobal-33.html"/>
    <hyperlink ref="CW9" r:id="rId407" display="http://www.quandpartir.com/meteo/etats-unis-idpaysglobal-33.html"/>
    <hyperlink ref="CW10" r:id="rId408" display="http://www.quandpartir.com/meteo/australie-idpaysglobal-100.html"/>
    <hyperlink ref="CW11" r:id="rId409" display="http://www.quandpartir.com/meteo/madagascar-idpaysglobal-11.html"/>
    <hyperlink ref="CW12" r:id="rId410" display="http://www.quandpartir.com/meteo/guyane-idpaysglobal-36.html"/>
    <hyperlink ref="CW13" r:id="rId411" display="http://www.quandpartir.com/meteo/tanzanie-idpaysglobal-20.html"/>
    <hyperlink ref="CW14" r:id="rId412" display="http://www.quandpartir.com/meteo/botswana-idpaysglobal-3.html"/>
    <hyperlink ref="CW15" r:id="rId413" display="http://www.quandpartir.com/meteo/egypte-idpaysglobal-6.html"/>
    <hyperlink ref="CW16" r:id="rId414" display="http://www.quandpartir.com/meteo/chypre-idpaysglobal-56.html"/>
    <hyperlink ref="CW17" r:id="rId415" display="http://www.quandpartir.com/meteo/mauritanie-idpaysglobal-14.html"/>
    <hyperlink ref="CW18" r:id="rId416" display="http://www.quandpartir.com/meteo/ile-maurice-idpaysglobal-8.html"/>
    <hyperlink ref="CW19" r:id="rId417" display="http://www.quandpartir.com/meteo/reunion-idpaysglobal-17.html"/>
    <hyperlink ref="CW20" r:id="rId418" display="http://www.quandpartir.com/meteo/afrique-du-sud-idpaysglobal-1.html"/>
    <hyperlink ref="CW21" r:id="rId419" display="http://www.quandpartir.com/meteo/afrique-du-sud-idpaysglobal-1.html"/>
    <hyperlink ref="CW22" r:id="rId420" display="http://www.quandpartir.com/meteo/etats-unis-idpaysglobal-33.html"/>
    <hyperlink ref="CW23" r:id="rId421" display="http://www.quandpartir.com/meteo/turquie-idpaysglobal-79.html"/>
    <hyperlink ref="CW24" r:id="rId422" display="http://www.quandpartir.com/meteo/bresil-idpaysglobal-26.html"/>
    <hyperlink ref="CW25" r:id="rId423" display="http://www.quandpartir.com/meteo/nouvelle-caledonie-idpaysglobal-109.html"/>
    <hyperlink ref="CW26" r:id="rId424" display="http://www.quandpartir.com/meteo/liban-idpaysglobal-46.html"/>
    <hyperlink ref="CW27" r:id="rId425" display="http://www.quandpartir.com/meteo/syrie-idpaysglobal-48.html"/>
    <hyperlink ref="CW28" r:id="rId426" display="http://www.quandpartir.com/meteo/maroc-idpaysglobal-13.html"/>
    <hyperlink ref="CW29" r:id="rId427" display="http://www.quandpartir.com/meteo/afrique-du-sud-idpaysglobal-1.html"/>
    <hyperlink ref="CW30" r:id="rId428" display="http://www.quandpartir.com/meteo/etats-unis-idpaysglobal-33.html"/>
    <hyperlink ref="CW31" r:id="rId429" display="http://www.quandpartir.com/meteo/etats-unis-idpaysglobal-33.html"/>
    <hyperlink ref="CW32" r:id="rId430" display="http://www.quandpartir.com/meteo/inde-idpaysglobal-85.html"/>
    <hyperlink ref="CW33" r:id="rId431" display="http://www.quandpartir.com/meteo/maroc-idpaysglobal-13.html"/>
    <hyperlink ref="CW34" r:id="rId432" display="http://www.quandpartir.com/meteo/turquie-idpaysglobal-79.html"/>
    <hyperlink ref="CW35" r:id="rId433" display="http://www.quandpartir.com/meteo/turquie-idpaysglobal-79.html"/>
    <hyperlink ref="CW36" r:id="rId434" display="http://www.quandpartir.com/meteo/tunisie-idpaysglobal-22.html"/>
    <hyperlink ref="CW37" r:id="rId435" display="http://www.quandpartir.com/meteo/tunisie-idpaysglobal-22.html"/>
    <hyperlink ref="CW38" r:id="rId436" display="http://www.quandpartir.com/meteo/portugal-idpaysglobal-71.html"/>
    <hyperlink ref="CW39" r:id="rId437" display="http://www.quandpartir.com/meteo/australie-idpaysglobal-100.html"/>
    <hyperlink ref="CW40" r:id="rId438" display="http://www.quandpartir.com/meteo/cap-vert-idpaysglobal-105.html"/>
    <hyperlink ref="CW41" r:id="rId439" display="http://www.quandpartir.com/meteo/azerbaidjan-idpaysglobal-116.html"/>
    <hyperlink ref="CW42" r:id="rId440" display="http://www.quandpartir.com/meteo/grece-idpaysglobal-63.html"/>
    <hyperlink ref="CW43" r:id="rId441" display="http://www.quandpartir.com/meteo/israel-idpaysglobal-44.html"/>
    <hyperlink ref="CW44" r:id="rId442" display="http://www.quandpartir.com/meteo/malte-idpaysglobal-68.html"/>
    <hyperlink ref="CW45" r:id="rId443" display="http://www.quandpartir.com/meteo/portugal-idpaysglobal-71.html"/>
    <hyperlink ref="CW46" r:id="rId444" display="http://www.quandpartir.com/meteo/togo-idpaysglobal-21.html"/>
    <hyperlink ref="CW47" r:id="rId445" display="http://www.quandpartir.com/meteo/kenya-idpaysglobal-9.html"/>
    <hyperlink ref="CW48" r:id="rId446" display="http://www.quandpartir.com/meteo/libye-idpaysglobal-10.html"/>
    <hyperlink ref="CW49" r:id="rId447" display="http://www.quandpartir.com/meteo/tunisie-idpaysglobal-22.html"/>
    <hyperlink ref="CW50" r:id="rId448" display="http://www.quandpartir.com/meteo/etats-unis-idpaysglobal-33.html"/>
    <hyperlink ref="CW51" r:id="rId449" display="http://www.quandpartir.com/meteo/espagne-idpaysglobal-61.html"/>
    <hyperlink ref="CW52" r:id="rId450" display="http://www.quandpartir.com/meteo/espagne-idpaysglobal-61.html"/>
    <hyperlink ref="DH3" r:id="rId451" display="http://www.quandpartir.com/meteo/afrique-du-sud-idpaysglobal-1.html"/>
    <hyperlink ref="DH4" r:id="rId452" display="http://www.quandpartir.com/meteo/oman-idpaysglobal-47.html"/>
    <hyperlink ref="DH5" r:id="rId453" display="http://www.quandpartir.com/meteo/yemen-idpaysglobal-49.html"/>
    <hyperlink ref="DH6" r:id="rId454" display="http://www.quandpartir.com/meteo/namibie-idpaysglobal-15.html"/>
    <hyperlink ref="DH7" r:id="rId455" display="http://www.quandpartir.com/meteo/inde-idpaysglobal-85.html"/>
    <hyperlink ref="DH8" r:id="rId456" display="http://www.quandpartir.com/meteo/senegal-idpaysglobal-19.html"/>
    <hyperlink ref="DH9" r:id="rId457" display="http://www.quandpartir.com/meteo/mauritanie-idpaysglobal-14.html"/>
    <hyperlink ref="DH10" r:id="rId458" display="http://www.quandpartir.com/meteo/ile-maurice-idpaysglobal-8.html"/>
    <hyperlink ref="DH11" r:id="rId459" display="http://www.quandpartir.com/meteo/reunion-idpaysglobal-17.html"/>
    <hyperlink ref="DH12" r:id="rId460" display="http://www.quandpartir.com/meteo/afrique-du-sud-idpaysglobal-1.html"/>
    <hyperlink ref="DH13" r:id="rId461" display="http://www.quandpartir.com/meteo/inde-idpaysglobal-85.html"/>
    <hyperlink ref="DH14" r:id="rId462" display="http://www.quandpartir.com/meteo/inde-idpaysglobal-85.html"/>
    <hyperlink ref="DH15" r:id="rId463" display="http://www.quandpartir.com/meteo/bresil-idpaysglobal-26.html"/>
    <hyperlink ref="DH16" r:id="rId464" display="http://www.quandpartir.com/meteo/benin-idpaysglobal-4.html"/>
    <hyperlink ref="DH17" r:id="rId465" display="http://www.quandpartir.com/meteo/botswana-idpaysglobal-3.html"/>
    <hyperlink ref="DH18" r:id="rId466" display="http://www.quandpartir.com/meteo/egypte-idpaysglobal-6.html"/>
    <hyperlink ref="DH19" r:id="rId467" display="http://www.quandpartir.com/meteo/togo-idpaysglobal-21.html"/>
    <hyperlink ref="DH20" r:id="rId468" display="http://www.quandpartir.com/meteo/laos-idpaysglobal-88.html"/>
    <hyperlink ref="DH21" r:id="rId469" display="http://www.quandpartir.com/meteo/inde-idpaysglobal-85.html"/>
    <hyperlink ref="DH22" r:id="rId470" display="http://www.quandpartir.com/meteo/australie-idpaysglobal-100.html"/>
    <hyperlink ref="DH23" r:id="rId471" display="http://www.quandpartir.com/meteo/thailande-idpaysglobal-97.html"/>
    <hyperlink ref="DH24" r:id="rId472" display="http://www.quandpartir.com/meteo/thailande-idpaysglobal-97.html"/>
    <hyperlink ref="DH25" r:id="rId473" display="http://www.quandpartir.com/meteo/cap-vert-idpaysglobal-105.html"/>
    <hyperlink ref="DH26" r:id="rId474" display="http://www.quandpartir.com/meteo/nouvelle-caledonie-idpaysglobal-109.html"/>
    <hyperlink ref="DH27" r:id="rId475" display="http://www.quandpartir.com/meteo/bangladesh-idpaysglobal-117.html"/>
    <hyperlink ref="DH28" r:id="rId476" display="http://www.quandpartir.com/meteo/nigeria-idpaysglobal-16.html"/>
    <hyperlink ref="DH29" r:id="rId477" display="http://www.quandpartir.com/meteo/turquie-idpaysglobal-79.html"/>
    <hyperlink ref="DH30" r:id="rId478" display="http://www.quandpartir.com/meteo/chine-idpaysglobal-83.html"/>
    <hyperlink ref="DH31" r:id="rId479" display="http://www.quandpartir.com/meteo/bresil-idpaysglobal-26.html"/>
    <hyperlink ref="DH32" r:id="rId480" display="http://www.quandpartir.com/meteo/nicaragua-idpaysglobal-110.html"/>
    <hyperlink ref="DH33" r:id="rId481" display="http://www.quandpartir.com/meteo/etats-unis-idpaysglobal-33.html"/>
    <hyperlink ref="DH34" r:id="rId482" display="http://www.quandpartir.com/meteo/espagne-idpaysglobal-61.html"/>
    <hyperlink ref="DH35" r:id="rId483" display="http://www.quandpartir.com/meteo/espagne-idpaysglobal-61.html"/>
    <hyperlink ref="DH36" r:id="rId484" display="http://www.quandpartir.com/meteo/portugal-idpaysglobal-71.html"/>
    <hyperlink ref="DH37" r:id="rId485" display="http://www.quandpartir.com/meteo/angola-idpaysglobal-114.html"/>
    <hyperlink ref="DH38" r:id="rId486" display="http://www.quandpartir.com/meteo/grece-idpaysglobal-63.html"/>
    <hyperlink ref="DH39" r:id="rId487" display="http://www.quandpartir.com/meteo/libye-idpaysglobal-10.html"/>
    <hyperlink ref="DH40" r:id="rId488" display="http://www.quandpartir.com/meteo/chine-idpaysglobal-83.html"/>
    <hyperlink ref="DH41" r:id="rId489" display="http://www.quandpartir.com/meteo/perou-idpaysglobal-40.html"/>
    <hyperlink ref="DH42" r:id="rId490" display="http://www.quandpartir.com/meteo/guatemala-idpaysglobal-35.html"/>
    <hyperlink ref="DH43" r:id="rId491" display="http://www.quandpartir.com/meteo/vietnam-idpaysglobal-99.html"/>
    <hyperlink ref="DH44" r:id="rId492" display="http://www.quandpartir.com/meteo/crete-idpaysglobal-57.html"/>
    <hyperlink ref="DH45" r:id="rId493" display="http://www.quandpartir.com/meteo/grece-idpaysglobal-63.html"/>
    <hyperlink ref="DH46" r:id="rId494" display="http://www.quandpartir.com/meteo/australie-idpaysglobal-100.html"/>
    <hyperlink ref="DH47" r:id="rId495" display="http://www.quandpartir.com/meteo/inde-idpaysglobal-85.html"/>
    <hyperlink ref="DH48" r:id="rId496" display="http://www.quandpartir.com/meteo/argentine-idpaysglobal-24.html"/>
    <hyperlink ref="DH49" r:id="rId497" display="http://www.quandpartir.com/meteo/mali-idpaysglobal-12.html"/>
    <hyperlink ref="DH50" r:id="rId498" display="http://www.quandpartir.com/meteo/tanzanie-idpaysglobal-20.html"/>
    <hyperlink ref="DH51" r:id="rId499" display="http://www.quandpartir.com/meteo/afrique-du-sud-idpaysglobal-1.html"/>
    <hyperlink ref="DH52" r:id="rId500" display="http://www.quandpartir.com/meteo/bresil-idpaysglobal-26.html"/>
    <hyperlink ref="DS3" r:id="rId501" display="http://www.quandpartir.com/meteo/afrique-du-sud-idpaysglobal-1.html"/>
    <hyperlink ref="DS4" r:id="rId502" display="http://www.quandpartir.com/meteo/namibie-idpaysglobal-15.html"/>
    <hyperlink ref="DS5" r:id="rId503" display="http://www.quandpartir.com/meteo/inde-idpaysglobal-85.html"/>
    <hyperlink ref="DS6" r:id="rId504" display="http://www.quandpartir.com/meteo/oman-idpaysglobal-47.html"/>
    <hyperlink ref="DS7" r:id="rId505" display="http://www.quandpartir.com/meteo/cambodge-idpaysglobal-82.html"/>
    <hyperlink ref="DS8" r:id="rId506" display="http://www.quandpartir.com/meteo/yemen-idpaysglobal-49.html"/>
    <hyperlink ref="DS9" r:id="rId507" display="http://www.quandpartir.com/meteo/afrique-du-sud-idpaysglobal-1.html"/>
    <hyperlink ref="DS10" r:id="rId508" display="http://www.quandpartir.com/meteo/inde-idpaysglobal-85.html"/>
    <hyperlink ref="DS11" r:id="rId509" display="http://www.quandpartir.com/meteo/australie-idpaysglobal-100.html"/>
    <hyperlink ref="DS12" r:id="rId510" display="http://www.quandpartir.com/meteo/australie-idpaysglobal-100.html"/>
    <hyperlink ref="DS13" r:id="rId511" display="http://www.quandpartir.com/meteo/thailande-idpaysglobal-97.html"/>
    <hyperlink ref="DS14" r:id="rId512" display="http://www.quandpartir.com/meteo/thailande-idpaysglobal-97.html"/>
    <hyperlink ref="DS15" r:id="rId513" display="http://www.quandpartir.com/meteo/bangladesh-idpaysglobal-117.html"/>
    <hyperlink ref="DS16" r:id="rId514" display="http://www.quandpartir.com/meteo/mali-idpaysglobal-12.html"/>
    <hyperlink ref="DS17" r:id="rId515" display="http://www.quandpartir.com/meteo/senegal-idpaysglobal-19.html"/>
    <hyperlink ref="DS18" r:id="rId516" display="http://www.quandpartir.com/meteo/togo-idpaysglobal-21.html"/>
    <hyperlink ref="DS19" r:id="rId517" display="http://www.quandpartir.com/meteo/mauritanie-idpaysglobal-14.html"/>
    <hyperlink ref="DS20" r:id="rId518" display="http://www.quandpartir.com/meteo/laos-idpaysglobal-88.html"/>
    <hyperlink ref="DS21" r:id="rId519" display="http://www.quandpartir.com/meteo/inde-idpaysglobal-85.html"/>
    <hyperlink ref="DS22" r:id="rId520" display="http://www.quandpartir.com/meteo/bresil-idpaysglobal-26.html"/>
    <hyperlink ref="DS23" r:id="rId521" display="http://www.quandpartir.com/meteo/birmanie-idpaysglobal-80.html"/>
    <hyperlink ref="DS24" r:id="rId522" display="http://www.quandpartir.com/meteo/jamaique-idpaysglobal-106.html"/>
    <hyperlink ref="DS25" r:id="rId523" display="http://www.quandpartir.com/meteo/nouvelle-caledonie-idpaysglobal-109.html"/>
    <hyperlink ref="DS26" r:id="rId524" display="http://www.quandpartir.com/meteo/venezuela-idpaysglobal-42.html"/>
    <hyperlink ref="DS27" r:id="rId525" display="http://www.quandpartir.com/meteo/benin-idpaysglobal-4.html"/>
    <hyperlink ref="DS28" r:id="rId526" display="http://www.quandpartir.com/meteo/nigeria-idpaysglobal-16.html"/>
    <hyperlink ref="DS29" r:id="rId527" display="http://www.quandpartir.com/meteo/etats-unis-idpaysglobal-33.html"/>
    <hyperlink ref="DS30" r:id="rId528" display="http://www.quandpartir.com/meteo/australie-idpaysglobal-100.html"/>
    <hyperlink ref="DS31" r:id="rId529" display="http://www.quandpartir.com/meteo/bahamas-idpaysglobal-103.html"/>
    <hyperlink ref="DS32" r:id="rId530" display="http://www.quandpartir.com/meteo/cap-vert-idpaysglobal-105.html"/>
    <hyperlink ref="DS33" r:id="rId531" display="http://www.quandpartir.com/meteo/birmanie-idpaysglobal-80.html"/>
    <hyperlink ref="DS34" r:id="rId532" display="http://www.quandpartir.com/meteo/costa-rica-idpaysglobal-30.html"/>
    <hyperlink ref="DS35" r:id="rId533" display="http://www.quandpartir.com/meteo/espagne-idpaysglobal-61.html"/>
    <hyperlink ref="DS36" r:id="rId534" display="http://www.quandpartir.com/meteo/chine-idpaysglobal-83.html"/>
    <hyperlink ref="DS37" r:id="rId535" display="http://www.quandpartir.com/meteo/nicaragua-idpaysglobal-110.html"/>
    <hyperlink ref="DS38" r:id="rId536" display="http://www.quandpartir.com/meteo/angola-idpaysglobal-114.html"/>
    <hyperlink ref="DS39" r:id="rId537" display="http://www.quandpartir.com/meteo/guatemala-idpaysglobal-35.html"/>
    <hyperlink ref="DS40" r:id="rId538" display="http://www.quandpartir.com/meteo/cuba-idpaysglobal-31.html"/>
    <hyperlink ref="DS41" r:id="rId539" display="http://www.quandpartir.com/meteo/perou-idpaysglobal-40.html"/>
    <hyperlink ref="DS42" r:id="rId540" display="http://www.quandpartir.com/meteo/republique-dominicaine-idpaysglobal-41.html"/>
    <hyperlink ref="DS43" r:id="rId541" display="http://www.quandpartir.com/meteo/chine-idpaysglobal-83.html"/>
    <hyperlink ref="DS44" r:id="rId542" display="http://www.quandpartir.com/meteo/vietnam-idpaysglobal-99.html"/>
    <hyperlink ref="DS45" r:id="rId543" display="http://www.quandpartir.com/meteo/vietnam-idpaysglobal-99.html"/>
    <hyperlink ref="DS46" r:id="rId544" display="http://www.quandpartir.com/meteo/chili-idpaysglobal-28.html"/>
    <hyperlink ref="DS47" r:id="rId545" display="http://www.quandpartir.com/meteo/argentine-idpaysglobal-24.html"/>
    <hyperlink ref="DS48" r:id="rId546" display="http://www.quandpartir.com/meteo/bresil-idpaysglobal-26.html"/>
    <hyperlink ref="DS49" r:id="rId547" display="http://www.quandpartir.com/meteo/niger-idpaysglobal-111.html"/>
    <hyperlink ref="DS50" r:id="rId548" display="http://www.quandpartir.com/meteo/tanzanie-idpaysglobal-20.html"/>
    <hyperlink ref="DS51" r:id="rId549" display="http://www.quandpartir.com/meteo/martinique-idpaysglobal-37.html"/>
    <hyperlink ref="DS52" r:id="rId550" display="http://www.quandpartir.com/meteo/botswana-idpaysglobal-3.html"/>
    <hyperlink ref="AT52" r:id="rId551" display="http://www.quandpartir.com/meteo/afrique-du-sud-idpaysglobal-1.html"/>
    <hyperlink ref="AT51" r:id="rId552" display="http://www.quandpartir.com/meteo/madagascar-idpaysglobal-11.html"/>
    <hyperlink ref="AT50" r:id="rId553" display="http://www.quandpartir.com/meteo/italie-idpaysglobal-67.html"/>
    <hyperlink ref="AT49" r:id="rId554" display="http://www.quandpartir.com/meteo/italie-idpaysglobal-67.html"/>
    <hyperlink ref="AT48" r:id="rId555" display="http://www.quandpartir.com/meteo/italie-idpaysglobal-67.html"/>
    <hyperlink ref="AT47" r:id="rId556" display="http://www.quandpartir.com/meteo/espagne-idpaysglobal-61.html"/>
    <hyperlink ref="AT46" r:id="rId557" display="http://www.quandpartir.com/meteo/espagne-idpaysglobal-61.html"/>
    <hyperlink ref="AT45" r:id="rId558" display="http://www.quandpartir.com/meteo/grece-idpaysglobal-63.html"/>
    <hyperlink ref="AT44" r:id="rId559" display="http://www.quandpartir.com/meteo/libye-idpaysglobal-10.html"/>
    <hyperlink ref="AT43" r:id="rId560" display="http://www.quandpartir.com/meteo/italie-idpaysglobal-67.html"/>
    <hyperlink ref="AT42" r:id="rId561" display="http://www.quandpartir.com/meteo/crete-idpaysglobal-57.html"/>
    <hyperlink ref="AT41" r:id="rId562" display="http://www.quandpartir.com/meteo/algerie-idpaysglobal-2.html"/>
    <hyperlink ref="AT40" r:id="rId563" display="http://www.quandpartir.com/meteo/barbade-idpaysglobal-118.html"/>
    <hyperlink ref="AT39" r:id="rId564" display="http://www.quandpartir.com/meteo/azerbaidjan-idpaysglobal-116.html"/>
    <hyperlink ref="AT38" r:id="rId565" display="http://www.quandpartir.com/meteo/albanie-idpaysglobal-113.html"/>
    <hyperlink ref="AT37" r:id="rId566" display="http://www.quandpartir.com/meteo/australie-idpaysglobal-100.html"/>
    <hyperlink ref="AT36" r:id="rId567" display="http://www.quandpartir.com/meteo/italie-idpaysglobal-67.html"/>
    <hyperlink ref="AT35" r:id="rId568" display="http://www.quandpartir.com/meteo/italie-idpaysglobal-67.html"/>
    <hyperlink ref="AT34" r:id="rId569" display="http://www.quandpartir.com/meteo/espagne-idpaysglobal-61.html"/>
    <hyperlink ref="AT33" r:id="rId570" display="http://www.quandpartir.com/meteo/grece-idpaysglobal-63.html"/>
    <hyperlink ref="AT32" r:id="rId571" display="http://www.quandpartir.com/meteo/maroc-idpaysglobal-13.html"/>
    <hyperlink ref="AT31" r:id="rId572" display="http://www.quandpartir.com/meteo/etats-unis-idpaysglobal-33.html"/>
    <hyperlink ref="AT30" r:id="rId573" display="http://www.quandpartir.com/meteo/chine-idpaysglobal-83.html"/>
    <hyperlink ref="AT29" r:id="rId574" display="http://www.quandpartir.com/meteo/maroc-idpaysglobal-13.html"/>
    <hyperlink ref="AT28" r:id="rId575" display="http://www.quandpartir.com/meteo/turquie-idpaysglobal-79.html"/>
    <hyperlink ref="AT27" r:id="rId576" display="http://www.quandpartir.com/meteo/grece-idpaysglobal-63.html"/>
    <hyperlink ref="AT26" r:id="rId577" display="http://www.quandpartir.com/meteo/afghanistan-idpaysglobal-112.html"/>
    <hyperlink ref="AT25" r:id="rId578" display="http://www.quandpartir.com/meteo/cap-vert-idpaysglobal-105.html"/>
    <hyperlink ref="AT24" r:id="rId579" display="http://www.quandpartir.com/meteo/portugal-idpaysglobal-71.html"/>
    <hyperlink ref="AT23" r:id="rId580" display="http://www.quandpartir.com/meteo/tunisie-idpaysglobal-22.html"/>
    <hyperlink ref="AT22" r:id="rId581" display="http://www.quandpartir.com/meteo/tunisie-idpaysglobal-22.html"/>
    <hyperlink ref="AT21" r:id="rId582" display="http://www.quandpartir.com/meteo/russie-idpaysglobal-74.html"/>
    <hyperlink ref="AT20" r:id="rId583" display="http://www.quandpartir.com/meteo/espagne-idpaysglobal-61.html"/>
    <hyperlink ref="AT19" r:id="rId584" display="http://www.quandpartir.com/meteo/espagne-idpaysglobal-61.html"/>
    <hyperlink ref="AT18" r:id="rId585" display="http://www.quandpartir.com/meteo/turquie-idpaysglobal-79.html"/>
    <hyperlink ref="AT17" r:id="rId586" display="http://www.quandpartir.com/meteo/turquie-idpaysglobal-79.html"/>
    <hyperlink ref="AT16" r:id="rId587" display="http://www.quandpartir.com/meteo/inde-idpaysglobal-85.html"/>
    <hyperlink ref="AT15" r:id="rId588" display="http://www.quandpartir.com/meteo/etats-unis-idpaysglobal-33.html"/>
    <hyperlink ref="AT14" r:id="rId589" display="http://www.quandpartir.com/meteo/tunisie-idpaysglobal-22.html"/>
    <hyperlink ref="AT13" r:id="rId590" display="http://www.quandpartir.com/meteo/ouzbekistan-idpaysglobal-93.html"/>
    <hyperlink ref="AT12" r:id="rId591" display="http://www.quandpartir.com/meteo/portugal-idpaysglobal-71.html"/>
    <hyperlink ref="AT11" r:id="rId592" display="http://www.quandpartir.com/meteo/egypte-idpaysglobal-6.html"/>
    <hyperlink ref="AT10" r:id="rId593" display="http://www.quandpartir.com/meteo/malte-idpaysglobal-68.html"/>
    <hyperlink ref="AT9" r:id="rId594" display="http://www.quandpartir.com/meteo/syrie-idpaysglobal-48.html"/>
    <hyperlink ref="AT8" r:id="rId595" display="http://www.quandpartir.com/meteo/liban-idpaysglobal-46.html"/>
    <hyperlink ref="AT7" r:id="rId596" display="http://www.quandpartir.com/meteo/turquie-idpaysglobal-79.html"/>
    <hyperlink ref="AT6" r:id="rId597" display="http://www.quandpartir.com/meteo/chypre-idpaysglobal-56.html"/>
    <hyperlink ref="AT5" r:id="rId598" display="http://www.quandpartir.com/meteo/israel-idpaysglobal-44.html"/>
    <hyperlink ref="AT4" r:id="rId599" display="http://www.quandpartir.com/meteo/jordanie-idpaysglobal-45.html"/>
    <hyperlink ref="AT3" r:id="rId600" display="http://www.quandpartir.com/meteo/etats-unis-idpaysglobal-33.html"/>
  </hyperlinks>
  <pageMargins left="0.7" right="0.7" top="0.75" bottom="0.75" header="0.3" footer="0.3"/>
  <drawing r:id="rId60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Tableau de bord</vt:lpstr>
      <vt:lpstr>Etude Matériel</vt:lpstr>
      <vt:lpstr>Construction de l'itinéraire</vt:lpstr>
      <vt:lpstr>Dates</vt:lpstr>
      <vt:lpstr>Paramètres</vt:lpstr>
      <vt:lpstr>Itinéraire final V0</vt:lpstr>
      <vt:lpstr>Recherche Itinéraires</vt:lpstr>
      <vt:lpstr>Idées itinéraire</vt:lpstr>
      <vt:lpstr>Climats</vt:lpstr>
      <vt:lpstr>Climat Infos Quand Partir</vt:lpstr>
      <vt:lpstr>Ex Multi Destination</vt:lpstr>
    </vt:vector>
  </TitlesOfParts>
  <Company>SAP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GAILLARD, Matthieu</dc:creator>
  <cp:lastModifiedBy>GAILLARD, Matthieu</cp:lastModifiedBy>
  <dcterms:created xsi:type="dcterms:W3CDTF">2013-01-05T20:32:10Z</dcterms:created>
  <dcterms:modified xsi:type="dcterms:W3CDTF">2013-03-03T12:20:57Z</dcterms:modified>
</cp:coreProperties>
</file>